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330" windowHeight="3060" activeTab="1"/>
  </bookViews>
  <sheets>
    <sheet name="Single Layer" sheetId="1" r:id="rId1"/>
    <sheet name="Graph1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<sst xmlns="http://schemas.openxmlformats.org/spreadsheetml/2006/main" count="34" uniqueCount="34">
  <si>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Substrate</t>
  </si>
  <si>
    <t>Film1</t>
  </si>
  <si>
    <t>Environment</t>
  </si>
  <si>
    <t>L (A)</t>
  </si>
  <si>
    <t>n1</t>
  </si>
  <si>
    <t>k1</t>
  </si>
  <si>
    <t>n2</t>
  </si>
  <si>
    <t>k2</t>
  </si>
  <si>
    <t>n3</t>
  </si>
  <si>
    <t>k3</t>
  </si>
  <si>
    <t>N3</t>
  </si>
  <si>
    <t>Film thickness (A)</t>
  </si>
  <si>
    <t>DELTA</t>
  </si>
  <si>
    <t>PSI</t>
  </si>
  <si>
    <t>rp24</t>
  </si>
  <si>
    <t>USE "ANALYSIS TOOL" ADD-IN</t>
  </si>
  <si>
    <t>http://www.ccn.yamanashi.ac.jp/~kondoh/ellips.html</t>
  </si>
  <si>
    <t>Angle (phi1)</t>
  </si>
  <si>
    <t>Period</t>
  </si>
  <si>
    <t>N1</t>
  </si>
  <si>
    <t>N2</t>
  </si>
  <si>
    <t>phai1</t>
  </si>
  <si>
    <t>cos(phi1)</t>
  </si>
  <si>
    <t>cos(phi2)</t>
  </si>
  <si>
    <t>cos(phi3)</t>
  </si>
  <si>
    <t>rp12</t>
  </si>
  <si>
    <t>rs12</t>
  </si>
  <si>
    <t>rp23</t>
  </si>
  <si>
    <t>beta</t>
  </si>
  <si>
    <t>Rp</t>
  </si>
  <si>
    <t>Rs</t>
  </si>
  <si>
    <t>Psi</t>
  </si>
  <si>
    <t>Del</t>
  </si>
  <si>
    <t>ELLIPSHEET, E. Kondoh Mar. 1999; Final Rev May. 2001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</si>
</sst>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6">
    <font>
      <sz val="11"/>
      <name val="ＭＳ Ｐゴシック"/>
      <family val="0"/>
    </font>
    <font>
      <sz val="11"/>
      <name val="Arial"/>
      <family val="2"/>
    </font>
    <font>
      <b/>
      <sz val="11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16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Transparent Single Layer Film on Silicon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875"/>
          <c:w val="0.8485"/>
          <c:h val="0.84675"/>
        </c:manualLayout>
      </c:layout>
      <c:scatterChart>
        <c:scatterStyle val="smoothMarker"/>
        <c:varyColors val="0"/>
        <c:ser>
          <c:idx val="1"/>
          <c:order val="0"/>
          <c:tx>
            <c:v>N=1.2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'Single Layer'!$AC$49:$AC$92</c:f>
              <c:numCache>
                <c:ptCount val="44"/>
                <c:pt idx="0">
                  <c:v>10.337454869125013</c:v>
                </c:pt>
                <c:pt idx="1">
                  <c:v>10.754109147273947</c:v>
                </c:pt>
                <c:pt idx="2">
                  <c:v>11.844845163705997</c:v>
                </c:pt>
                <c:pt idx="3">
                  <c:v>13.40887483364213</c:v>
                </c:pt>
                <c:pt idx="4">
                  <c:v>15.253052718794537</c:v>
                </c:pt>
                <c:pt idx="5">
                  <c:v>17.237603630320574</c:v>
                </c:pt>
                <c:pt idx="6">
                  <c:v>19.27419230991202</c:v>
                </c:pt>
                <c:pt idx="7">
                  <c:v>21.312567362064325</c:v>
                </c:pt>
                <c:pt idx="8">
                  <c:v>23.329310553877914</c:v>
                </c:pt>
                <c:pt idx="9">
                  <c:v>25.3204165052347</c:v>
                </c:pt>
                <c:pt idx="10">
                  <c:v>27.296750193648162</c:v>
                </c:pt>
                <c:pt idx="11">
                  <c:v>29.281357140336485</c:v>
                </c:pt>
                <c:pt idx="12">
                  <c:v>31.307814592858268</c:v>
                </c:pt>
                <c:pt idx="13">
                  <c:v>33.41877648021022</c:v>
                </c:pt>
                <c:pt idx="14">
                  <c:v>35.66340744162379</c:v>
                </c:pt>
                <c:pt idx="15">
                  <c:v>38.09130322786313</c:v>
                </c:pt>
                <c:pt idx="16">
                  <c:v>40.73849136216247</c:v>
                </c:pt>
                <c:pt idx="17">
                  <c:v>43.59843073047079</c:v>
                </c:pt>
                <c:pt idx="18">
                  <c:v>46.57041952328991</c:v>
                </c:pt>
                <c:pt idx="19">
                  <c:v>49.38998986744985</c:v>
                </c:pt>
                <c:pt idx="20">
                  <c:v>51.591003609660305</c:v>
                </c:pt>
                <c:pt idx="21">
                  <c:v>52.617062183664224</c:v>
                </c:pt>
                <c:pt idx="22">
                  <c:v>52.138820575721326</c:v>
                </c:pt>
                <c:pt idx="23">
                  <c:v>50.31423780862737</c:v>
                </c:pt>
                <c:pt idx="24">
                  <c:v>47.6577476232141</c:v>
                </c:pt>
                <c:pt idx="25">
                  <c:v>44.694997765722306</c:v>
                </c:pt>
                <c:pt idx="26">
                  <c:v>41.767219490342285</c:v>
                </c:pt>
                <c:pt idx="27">
                  <c:v>39.02870909393955</c:v>
                </c:pt>
                <c:pt idx="28">
                  <c:v>36.51414587292551</c:v>
                </c:pt>
                <c:pt idx="29">
                  <c:v>34.19904800636882</c:v>
                </c:pt>
                <c:pt idx="30">
                  <c:v>32.03664412129273</c:v>
                </c:pt>
                <c:pt idx="31">
                  <c:v>29.976594934033766</c:v>
                </c:pt>
                <c:pt idx="32">
                  <c:v>27.973426332266225</c:v>
                </c:pt>
                <c:pt idx="33">
                  <c:v>25.9900756757248</c:v>
                </c:pt>
                <c:pt idx="34">
                  <c:v>23.999599530827172</c:v>
                </c:pt>
                <c:pt idx="35">
                  <c:v>21.986677234264373</c:v>
                </c:pt>
                <c:pt idx="36">
                  <c:v>19.949879768641754</c:v>
                </c:pt>
                <c:pt idx="37">
                  <c:v>17.90550328779836</c:v>
                </c:pt>
                <c:pt idx="38">
                  <c:v>15.893917486104348</c:v>
                </c:pt>
                <c:pt idx="39">
                  <c:v>13.989516526761006</c:v>
                </c:pt>
                <c:pt idx="40">
                  <c:v>12.314001327774712</c:v>
                </c:pt>
                <c:pt idx="41">
                  <c:v>11.044834789932377</c:v>
                </c:pt>
                <c:pt idx="42">
                  <c:v>10.389844234346086</c:v>
                </c:pt>
                <c:pt idx="43">
                  <c:v>10.49313130476114</c:v>
                </c:pt>
              </c:numCache>
            </c:numRef>
          </c:xVal>
          <c:yVal>
            <c:numRef>
              <c:f>'Single Layer'!$AD$49:$AD$92</c:f>
              <c:numCache>
                <c:ptCount val="44"/>
                <c:pt idx="0">
                  <c:v>179.16128131185468</c:v>
                </c:pt>
                <c:pt idx="1">
                  <c:v>161.93266499787586</c:v>
                </c:pt>
                <c:pt idx="2">
                  <c:v>146.90545268028202</c:v>
                </c:pt>
                <c:pt idx="3">
                  <c:v>134.86199708613705</c:v>
                </c:pt>
                <c:pt idx="4">
                  <c:v>125.54616234707495</c:v>
                </c:pt>
                <c:pt idx="5">
                  <c:v>118.39831472500259</c:v>
                </c:pt>
                <c:pt idx="6">
                  <c:v>112.92317824481768</c:v>
                </c:pt>
                <c:pt idx="7">
                  <c:v>108.76888919816018</c:v>
                </c:pt>
                <c:pt idx="8">
                  <c:v>105.7089976826965</c:v>
                </c:pt>
                <c:pt idx="9">
                  <c:v>103.61014603870143</c:v>
                </c:pt>
                <c:pt idx="10">
                  <c:v>102.40689944709452</c:v>
                </c:pt>
                <c:pt idx="11">
                  <c:v>102.08601739816132</c:v>
                </c:pt>
                <c:pt idx="12">
                  <c:v>102.67844827364829</c:v>
                </c:pt>
                <c:pt idx="13">
                  <c:v>104.2573671331558</c:v>
                </c:pt>
                <c:pt idx="14">
                  <c:v>106.94135865941782</c:v>
                </c:pt>
                <c:pt idx="15">
                  <c:v>110.90241514198084</c:v>
                </c:pt>
                <c:pt idx="16">
                  <c:v>116.37789032536305</c:v>
                </c:pt>
                <c:pt idx="17">
                  <c:v>123.6813592093627</c:v>
                </c:pt>
                <c:pt idx="18">
                  <c:v>133.19246879099592</c:v>
                </c:pt>
                <c:pt idx="19">
                  <c:v>145.26850853318692</c:v>
                </c:pt>
                <c:pt idx="20">
                  <c:v>159.97460746597406</c:v>
                </c:pt>
                <c:pt idx="21">
                  <c:v>176.63095228203943</c:v>
                </c:pt>
                <c:pt idx="22">
                  <c:v>193.64465537439963</c:v>
                </c:pt>
                <c:pt idx="23">
                  <c:v>209.21913630174691</c:v>
                </c:pt>
                <c:pt idx="24">
                  <c:v>222.30779939163318</c:v>
                </c:pt>
                <c:pt idx="25">
                  <c:v>232.7490519369347</c:v>
                </c:pt>
                <c:pt idx="26">
                  <c:v>240.8344151361323</c:v>
                </c:pt>
                <c:pt idx="27">
                  <c:v>246.95265617832433</c:v>
                </c:pt>
                <c:pt idx="28">
                  <c:v>251.44574997179353</c:v>
                </c:pt>
                <c:pt idx="29">
                  <c:v>254.57877571380854</c:v>
                </c:pt>
                <c:pt idx="30">
                  <c:v>256.54656037104303</c:v>
                </c:pt>
                <c:pt idx="31">
                  <c:v>257.4862289125311</c:v>
                </c:pt>
                <c:pt idx="32">
                  <c:v>257.4868341452119</c:v>
                </c:pt>
                <c:pt idx="33">
                  <c:v>256.59428661865894</c:v>
                </c:pt>
                <c:pt idx="34">
                  <c:v>254.8112414927728</c:v>
                </c:pt>
                <c:pt idx="35">
                  <c:v>252.0912872752064</c:v>
                </c:pt>
                <c:pt idx="36">
                  <c:v>248.326004410959</c:v>
                </c:pt>
                <c:pt idx="37">
                  <c:v>243.32299872318728</c:v>
                </c:pt>
                <c:pt idx="38">
                  <c:v>236.77502959404146</c:v>
                </c:pt>
                <c:pt idx="39">
                  <c:v>228.23251831901217</c:v>
                </c:pt>
                <c:pt idx="40">
                  <c:v>217.13552787917857</c:v>
                </c:pt>
                <c:pt idx="41">
                  <c:v>203.06227730191796</c:v>
                </c:pt>
                <c:pt idx="42">
                  <c:v>186.37401429067577</c:v>
                </c:pt>
                <c:pt idx="43">
                  <c:v>168.8033288596937</c:v>
                </c:pt>
              </c:numCache>
            </c:numRef>
          </c:yVal>
          <c:smooth val="1"/>
        </c:ser>
        <c:ser>
          <c:idx val="0"/>
          <c:order val="1"/>
          <c:tx>
            <c:v>N=1.46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'Single Layer'!$AC$7:$AC$47</c:f>
              <c:numCache>
                <c:ptCount val="41"/>
                <c:pt idx="0">
                  <c:v>10.337454869124898</c:v>
                </c:pt>
                <c:pt idx="1">
                  <c:v>11.264711724222149</c:v>
                </c:pt>
                <c:pt idx="2">
                  <c:v>13.5301998284659</c:v>
                </c:pt>
                <c:pt idx="3">
                  <c:v>16.452081627195888</c:v>
                </c:pt>
                <c:pt idx="4">
                  <c:v>19.593020164054398</c:v>
                </c:pt>
                <c:pt idx="5">
                  <c:v>22.75701054198635</c:v>
                </c:pt>
                <c:pt idx="6">
                  <c:v>25.900599935992954</c:v>
                </c:pt>
                <c:pt idx="7">
                  <c:v>29.08622440188217</c:v>
                </c:pt>
                <c:pt idx="8">
                  <c:v>32.47340905185566</c:v>
                </c:pt>
                <c:pt idx="9">
                  <c:v>36.342226125034124</c:v>
                </c:pt>
                <c:pt idx="10">
                  <c:v>41.15373943723043</c:v>
                </c:pt>
                <c:pt idx="11">
                  <c:v>47.6503118633335</c:v>
                </c:pt>
                <c:pt idx="12">
                  <c:v>56.93649497506113</c:v>
                </c:pt>
                <c:pt idx="13">
                  <c:v>56.93649497506113</c:v>
                </c:pt>
                <c:pt idx="14">
                  <c:v>73.35871529204937</c:v>
                </c:pt>
                <c:pt idx="15">
                  <c:v>76.6679031899642</c:v>
                </c:pt>
                <c:pt idx="16">
                  <c:v>80.09712835327478</c:v>
                </c:pt>
                <c:pt idx="17">
                  <c:v>83.60369792463423</c:v>
                </c:pt>
                <c:pt idx="18">
                  <c:v>87.06780385421372</c:v>
                </c:pt>
                <c:pt idx="19">
                  <c:v>88.50839205355005</c:v>
                </c:pt>
                <c:pt idx="20">
                  <c:v>88.42169262455292</c:v>
                </c:pt>
                <c:pt idx="21">
                  <c:v>86.9350814451044</c:v>
                </c:pt>
                <c:pt idx="22">
                  <c:v>85.21895169908842</c:v>
                </c:pt>
                <c:pt idx="23">
                  <c:v>81.70352026129099</c:v>
                </c:pt>
                <c:pt idx="24">
                  <c:v>78.23101930506223</c:v>
                </c:pt>
                <c:pt idx="25">
                  <c:v>74.86175753136213</c:v>
                </c:pt>
                <c:pt idx="26">
                  <c:v>71.62787577397236</c:v>
                </c:pt>
                <c:pt idx="27">
                  <c:v>60.35078772658256</c:v>
                </c:pt>
                <c:pt idx="28">
                  <c:v>50.00027064794764</c:v>
                </c:pt>
                <c:pt idx="29">
                  <c:v>42.81195499650715</c:v>
                </c:pt>
                <c:pt idx="30">
                  <c:v>37.59412226807829</c:v>
                </c:pt>
                <c:pt idx="31">
                  <c:v>33.50139530638019</c:v>
                </c:pt>
                <c:pt idx="32">
                  <c:v>30.00222481083935</c:v>
                </c:pt>
                <c:pt idx="33">
                  <c:v>26.77190645725123</c:v>
                </c:pt>
                <c:pt idx="34">
                  <c:v>23.620058961004748</c:v>
                </c:pt>
                <c:pt idx="35">
                  <c:v>20.457340620586557</c:v>
                </c:pt>
                <c:pt idx="36">
                  <c:v>17.29513444200769</c:v>
                </c:pt>
                <c:pt idx="37">
                  <c:v>14.280610938242768</c:v>
                </c:pt>
                <c:pt idx="38">
                  <c:v>11.776308961794136</c:v>
                </c:pt>
                <c:pt idx="39">
                  <c:v>10.418466681281</c:v>
                </c:pt>
                <c:pt idx="40">
                  <c:v>10.782672347856392</c:v>
                </c:pt>
              </c:numCache>
            </c:numRef>
          </c:xVal>
          <c:yVal>
            <c:numRef>
              <c:f>'Single Layer'!$AD$7:$AD$47</c:f>
              <c:numCache>
                <c:ptCount val="41"/>
                <c:pt idx="0">
                  <c:v>179.16128131185468</c:v>
                </c:pt>
                <c:pt idx="1">
                  <c:v>151.52693805949528</c:v>
                </c:pt>
                <c:pt idx="2">
                  <c:v>130.03351949378967</c:v>
                </c:pt>
                <c:pt idx="3">
                  <c:v>114.70053741642634</c:v>
                </c:pt>
                <c:pt idx="4">
                  <c:v>103.59980504378007</c:v>
                </c:pt>
                <c:pt idx="5">
                  <c:v>95.31288717340163</c:v>
                </c:pt>
                <c:pt idx="6">
                  <c:v>89.0544881296019</c:v>
                </c:pt>
                <c:pt idx="7">
                  <c:v>84.4284950171836</c:v>
                </c:pt>
                <c:pt idx="8">
                  <c:v>81.26131154296885</c:v>
                </c:pt>
                <c:pt idx="9">
                  <c:v>79.51174211702312</c:v>
                </c:pt>
                <c:pt idx="10">
                  <c:v>79.21836015473383</c:v>
                </c:pt>
                <c:pt idx="11">
                  <c:v>80.46129505910858</c:v>
                </c:pt>
                <c:pt idx="12">
                  <c:v>83.35859411653962</c:v>
                </c:pt>
                <c:pt idx="13">
                  <c:v>83.35859411653962</c:v>
                </c:pt>
                <c:pt idx="14">
                  <c:v>89.94342433358587</c:v>
                </c:pt>
                <c:pt idx="15">
                  <c:v>91.86486725917999</c:v>
                </c:pt>
                <c:pt idx="16">
                  <c:v>94.5963721913173</c:v>
                </c:pt>
                <c:pt idx="17">
                  <c:v>99.46038590086899</c:v>
                </c:pt>
                <c:pt idx="18">
                  <c:v>114.12813261408235</c:v>
                </c:pt>
                <c:pt idx="19">
                  <c:v>145.4905024957778</c:v>
                </c:pt>
                <c:pt idx="20">
                  <c:v>218.77459925023143</c:v>
                </c:pt>
                <c:pt idx="21">
                  <c:v>246.896729839284</c:v>
                </c:pt>
                <c:pt idx="22">
                  <c:v>256.1326237212846</c:v>
                </c:pt>
                <c:pt idx="23">
                  <c:v>263.4390783213513</c:v>
                </c:pt>
                <c:pt idx="24">
                  <c:v>266.8657482213573</c:v>
                </c:pt>
                <c:pt idx="25">
                  <c:v>269.0819602816308</c:v>
                </c:pt>
                <c:pt idx="26">
                  <c:v>270.75568117580826</c:v>
                </c:pt>
                <c:pt idx="27">
                  <c:v>275.28408896361213</c:v>
                </c:pt>
                <c:pt idx="28">
                  <c:v>278.70872027263374</c:v>
                </c:pt>
                <c:pt idx="29">
                  <c:v>280.4132341395042</c:v>
                </c:pt>
                <c:pt idx="30">
                  <c:v>280.55117940778916</c:v>
                </c:pt>
                <c:pt idx="31">
                  <c:v>279.2097459760824</c:v>
                </c:pt>
                <c:pt idx="32">
                  <c:v>276.4422742029532</c:v>
                </c:pt>
                <c:pt idx="33">
                  <c:v>272.2339408350656</c:v>
                </c:pt>
                <c:pt idx="34">
                  <c:v>266.4541608396383</c:v>
                </c:pt>
                <c:pt idx="35">
                  <c:v>258.77985916769535</c:v>
                </c:pt>
                <c:pt idx="36">
                  <c:v>248.55341641099764</c:v>
                </c:pt>
                <c:pt idx="37">
                  <c:v>234.54935536381112</c:v>
                </c:pt>
                <c:pt idx="38">
                  <c:v>214.88634697169226</c:v>
                </c:pt>
                <c:pt idx="39">
                  <c:v>188.59145288362305</c:v>
                </c:pt>
                <c:pt idx="40">
                  <c:v>159.98477035271807</c:v>
                </c:pt>
              </c:numCache>
            </c:numRef>
          </c:yVal>
          <c:smooth val="1"/>
        </c:ser>
        <c:ser>
          <c:idx val="2"/>
          <c:order val="2"/>
          <c:tx>
            <c:v>N=1.6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'Single Layer'!$AC$94:$AC$116</c:f>
              <c:numCache>
                <c:ptCount val="23"/>
                <c:pt idx="0">
                  <c:v>10.337454869125116</c:v>
                </c:pt>
                <c:pt idx="1">
                  <c:v>11.442733260979526</c:v>
                </c:pt>
                <c:pt idx="2">
                  <c:v>14.084034979927203</c:v>
                </c:pt>
                <c:pt idx="3">
                  <c:v>17.408431736813462</c:v>
                </c:pt>
                <c:pt idx="4">
                  <c:v>20.966497729237542</c:v>
                </c:pt>
                <c:pt idx="5">
                  <c:v>24.67021940549659</c:v>
                </c:pt>
                <c:pt idx="6">
                  <c:v>28.70493248379086</c:v>
                </c:pt>
                <c:pt idx="7">
                  <c:v>33.537877415673115</c:v>
                </c:pt>
                <c:pt idx="8">
                  <c:v>39.93882996529185</c:v>
                </c:pt>
                <c:pt idx="9">
                  <c:v>48.41784578803274</c:v>
                </c:pt>
                <c:pt idx="10">
                  <c:v>55.757130178895885</c:v>
                </c:pt>
                <c:pt idx="12">
                  <c:v>53.36642307349475</c:v>
                </c:pt>
                <c:pt idx="13">
                  <c:v>44.63561676168134</c:v>
                </c:pt>
                <c:pt idx="14">
                  <c:v>36.98563468190084</c:v>
                </c:pt>
                <c:pt idx="15">
                  <c:v>31.345434274683456</c:v>
                </c:pt>
                <c:pt idx="16">
                  <c:v>26.920192315046517</c:v>
                </c:pt>
                <c:pt idx="17">
                  <c:v>23.059408908426644</c:v>
                </c:pt>
                <c:pt idx="18">
                  <c:v>19.420913863749615</c:v>
                </c:pt>
                <c:pt idx="19">
                  <c:v>15.93169958253825</c:v>
                </c:pt>
                <c:pt idx="20">
                  <c:v>12.819025822632188</c:v>
                </c:pt>
                <c:pt idx="21">
                  <c:v>10.722348802979724</c:v>
                </c:pt>
                <c:pt idx="22">
                  <c:v>10.521852219645957</c:v>
                </c:pt>
              </c:numCache>
            </c:numRef>
          </c:xVal>
          <c:yVal>
            <c:numRef>
              <c:f>'Single Layer'!$AD$94:$AD$116</c:f>
              <c:numCache>
                <c:ptCount val="23"/>
                <c:pt idx="0">
                  <c:v>179.16128131185468</c:v>
                </c:pt>
                <c:pt idx="1">
                  <c:v>146.48260047393717</c:v>
                </c:pt>
                <c:pt idx="2">
                  <c:v>121.40488583358622</c:v>
                </c:pt>
                <c:pt idx="3">
                  <c:v>103.33305728415476</c:v>
                </c:pt>
                <c:pt idx="4">
                  <c:v>89.74855474929261</c:v>
                </c:pt>
                <c:pt idx="5">
                  <c:v>78.98232349984063</c:v>
                </c:pt>
                <c:pt idx="6">
                  <c:v>70.00820147868237</c:v>
                </c:pt>
                <c:pt idx="7">
                  <c:v>61.86730623454469</c:v>
                </c:pt>
                <c:pt idx="8">
                  <c:v>52.833523854429444</c:v>
                </c:pt>
                <c:pt idx="9">
                  <c:v>38.589052249301915</c:v>
                </c:pt>
                <c:pt idx="10">
                  <c:v>10.691890123327417</c:v>
                </c:pt>
                <c:pt idx="12">
                  <c:v>335.34764972156194</c:v>
                </c:pt>
                <c:pt idx="13">
                  <c:v>314.1898355952553</c:v>
                </c:pt>
                <c:pt idx="14">
                  <c:v>302.9470200750882</c:v>
                </c:pt>
                <c:pt idx="15">
                  <c:v>294.5967011108573</c:v>
                </c:pt>
                <c:pt idx="16">
                  <c:v>286.23412016058717</c:v>
                </c:pt>
                <c:pt idx="17">
                  <c:v>276.59575345854284</c:v>
                </c:pt>
                <c:pt idx="18">
                  <c:v>264.76662700108574</c:v>
                </c:pt>
                <c:pt idx="19">
                  <c:v>249.50839394949617</c:v>
                </c:pt>
                <c:pt idx="20">
                  <c:v>228.7404379619976</c:v>
                </c:pt>
                <c:pt idx="21">
                  <c:v>200.08366352803682</c:v>
                </c:pt>
                <c:pt idx="22">
                  <c:v>165.9758390425477</c:v>
                </c:pt>
              </c:numCache>
            </c:numRef>
          </c:yVal>
          <c:smooth val="1"/>
        </c:ser>
        <c:axId val="26140341"/>
        <c:axId val="33936478"/>
      </c:scatterChart>
      <c:valAx>
        <c:axId val="2614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PSI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936478"/>
        <c:crosses val="autoZero"/>
        <c:crossBetween val="midCat"/>
        <c:dispUnits/>
      </c:valAx>
      <c:valAx>
        <c:axId val="33936478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DEL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1403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1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n.yamanashi.ac.jp/~kondoh/ellip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6"/>
  <sheetViews>
    <sheetView workbookViewId="0" topLeftCell="A1">
      <selection activeCell="G36" sqref="G36"/>
    </sheetView>
  </sheetViews>
  <sheetFormatPr defaultColWidth="9.00390625" defaultRowHeight="13.5"/>
  <cols>
    <col min="1" max="1" width="5.50390625" style="1" customWidth="1"/>
    <col min="2" max="2" width="8.50390625" style="1" customWidth="1"/>
    <col min="3" max="3" width="6.125" style="1" customWidth="1"/>
    <col min="4" max="4" width="6.50390625" style="1" customWidth="1"/>
    <col min="5" max="5" width="6.75390625" style="1" customWidth="1"/>
    <col min="6" max="6" width="6.00390625" style="1" customWidth="1"/>
    <col min="7" max="7" width="12.125" style="1" customWidth="1"/>
    <col min="8" max="8" width="7.875" style="1" customWidth="1"/>
    <col min="9" max="9" width="12.625" style="1" customWidth="1"/>
    <col min="10" max="10" width="16.375" style="1" customWidth="1"/>
    <col min="11" max="28" width="7.125" style="1" hidden="1" customWidth="1"/>
    <col min="29" max="30" width="7.125" style="1" customWidth="1"/>
    <col min="31" max="16384" width="9.00390625" style="1" customWidth="1"/>
  </cols>
  <sheetData>
    <row r="1" ht="15">
      <c r="A1" s="3" t="s">
        <v>33</v>
      </c>
    </row>
    <row r="2" spans="1:9" ht="15">
      <c r="A2" s="3" t="s">
        <v>15</v>
      </c>
      <c r="I2" s="10" t="s">
        <v>16</v>
      </c>
    </row>
    <row r="3" s="2" customFormat="1" ht="14.25"/>
    <row r="5" spans="1:30" ht="15">
      <c r="A5" s="3" t="s">
        <v>2</v>
      </c>
      <c r="B5" s="2"/>
      <c r="C5" s="3" t="s">
        <v>1</v>
      </c>
      <c r="D5" s="2"/>
      <c r="E5" s="3" t="s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17</v>
      </c>
      <c r="H6" s="7" t="s">
        <v>3</v>
      </c>
      <c r="I6" s="7" t="s">
        <v>18</v>
      </c>
      <c r="J6" s="7" t="s">
        <v>11</v>
      </c>
      <c r="K6" s="8" t="s">
        <v>19</v>
      </c>
      <c r="L6" s="8" t="s">
        <v>20</v>
      </c>
      <c r="M6" s="8" t="s">
        <v>10</v>
      </c>
      <c r="N6" s="8" t="s">
        <v>21</v>
      </c>
      <c r="O6" s="9" t="s">
        <v>22</v>
      </c>
      <c r="P6" s="8" t="s">
        <v>23</v>
      </c>
      <c r="Q6" s="8" t="s">
        <v>24</v>
      </c>
      <c r="R6" s="8" t="s">
        <v>25</v>
      </c>
      <c r="S6" s="8" t="s">
        <v>26</v>
      </c>
      <c r="T6" s="8" t="s">
        <v>27</v>
      </c>
      <c r="U6" s="8" t="s">
        <v>14</v>
      </c>
      <c r="V6" s="8" t="s">
        <v>28</v>
      </c>
      <c r="W6" s="8" t="s">
        <v>29</v>
      </c>
      <c r="X6" s="8" t="s">
        <v>30</v>
      </c>
      <c r="Y6" s="8" t="s">
        <v>31</v>
      </c>
      <c r="Z6" s="8" t="s">
        <v>32</v>
      </c>
      <c r="AA6" s="6"/>
      <c r="AB6" s="6"/>
      <c r="AC6" s="7" t="s">
        <v>13</v>
      </c>
      <c r="AD6" s="7" t="s">
        <v>12</v>
      </c>
    </row>
    <row r="7" spans="1:30" ht="14.25">
      <c r="A7" s="4">
        <v>1</v>
      </c>
      <c r="B7" s="5">
        <v>0</v>
      </c>
      <c r="C7" s="4">
        <v>1.46</v>
      </c>
      <c r="D7" s="5">
        <v>0</v>
      </c>
      <c r="E7" s="4">
        <v>3.85</v>
      </c>
      <c r="F7" s="4">
        <v>-0.02</v>
      </c>
      <c r="G7" s="4">
        <v>70</v>
      </c>
      <c r="H7" s="4">
        <v>6330</v>
      </c>
      <c r="I7" s="1">
        <v>2832.473880286161</v>
      </c>
      <c r="J7" s="1">
        <v>0</v>
      </c>
      <c r="K7" s="1" t="str">
        <f>COMPLEX(A7,B7)</f>
        <v>1</v>
      </c>
      <c r="L7" s="1" t="str">
        <f>COMPLEX(C7,D7)</f>
        <v>1.46</v>
      </c>
      <c r="M7" s="1" t="str">
        <f>COMPLEX(E7,F7)</f>
        <v>3.85-2E-002i</v>
      </c>
      <c r="N7" s="1" t="str">
        <f>COMPLEX(RADIANS(G7),0)</f>
        <v>1.22173047639603</v>
      </c>
      <c r="O7" s="1" t="str">
        <f>IMSQRT(IMSUB("1.0-0i",IMPRODUCT(IMSIN(N7),IMSIN(N7))))</f>
        <v>0.34202014332567</v>
      </c>
      <c r="P7" s="1" t="str">
        <f>IMDIV(IMSQRT(IMSUB(IMPRODUCT(L7,L7),IMPRODUCT(IMPRODUCT(K7,K7),IMSIN(N7)^2))),L7)</f>
        <v>0.765340938981253</v>
      </c>
      <c r="Q7" s="1" t="str">
        <f>IMDIV(IMSQRT(IMSUB(IMPRODUCT(M7,M7),IMPRODUCT(IMPRODUCT(K7,K7),IMSIN(N7)^2))),M7)</f>
        <v>0.969758644260474-3.19104068282549E-004i</v>
      </c>
      <c r="R7" s="1" t="str">
        <f>IMDIV(IMSUB(IMPRODUCT(L7,O7),IMPRODUCT(K7,P7)),IMSUM(IMPRODUCT(L7,O7),IMPRODUCT(K7,P7)))</f>
        <v>-0.210321467303541</v>
      </c>
      <c r="S7" s="1" t="str">
        <f>IMDIV(IMSUB(IMPRODUCT(K7,O7),IMPRODUCT(L7,P7)),IMSUM(IMPRODUCT(K7,O7),IMPRODUCT(L7,P7)))</f>
        <v>-0.531292387206063</v>
      </c>
      <c r="T7" s="1" t="str">
        <f>IMDIV(IMSUB(IMPRODUCT(M7,P7),IMPRODUCT(L7,Q7)),IMSUM(IMPRODUCT(M7,P7),IMPRODUCT(L7,Q7)))</f>
        <v>0.350895161110856-2.13330669701068E-003i</v>
      </c>
      <c r="U7" s="1" t="str">
        <f>IMDIV(IMSUB(IMPRODUCT(L7,P7),IMPRODUCT(M7,Q7)),IMSUM(IMPRODUCT(L7,P7),IMPRODUCT(M7,Q7)))</f>
        <v>-0.539317135311373+1.95857970300021E-003i</v>
      </c>
      <c r="V7" s="1" t="str">
        <f>IMPRODUCT(2*PI()*J7/H7,IMPRODUCT(L7,P7))</f>
        <v>0</v>
      </c>
      <c r="W7" s="1" t="str">
        <f>IMDIV(IMSUM(R7,IMPRODUCT(T7,IMEXP(IMPRODUCT("0-2i",V7)))),IMSUM(1,IMPRODUCT(R7,IMPRODUCT(T7,IMEXP(IMPRODUCT("0-2i",V7))))))</f>
        <v>0.151773641268732-2.37681536395645E-003i</v>
      </c>
      <c r="X7" s="1" t="str">
        <f>IMDIV(IMSUM(S7,IMPRODUCT(U7,IMEXP(IMPRODUCT("0-2i",V7)))),IMSUM(1,IMPRODUCT(S7,IMPRODUCT(U7,IMEXP(IMPRODUCT("0-2i",V7))))))</f>
        <v>-0.832165726396759+8.49293549261082E-004i</v>
      </c>
      <c r="Y7" s="1">
        <f>ATAN(IMABS(W7)/IMABS(X7))</f>
        <v>0.18042262374254897</v>
      </c>
      <c r="Z7" s="1">
        <f>IMAGINARY(IMLN(IMDIV(IMDIV(W7,X7),Y7)))</f>
        <v>3.12695425098365</v>
      </c>
      <c r="AA7" s="1">
        <f>IF(Y7&lt;0,180,0)</f>
        <v>0</v>
      </c>
      <c r="AB7" s="1">
        <f>IF(AND(AA7=0,Z7&lt;0)=TRUE,360,0)</f>
        <v>0</v>
      </c>
      <c r="AC7" s="1">
        <f>DEGREES(IMABS(Y7))</f>
        <v>10.337454869124898</v>
      </c>
      <c r="AD7" s="1">
        <f>Z7/PI()*180+AA7+AB7</f>
        <v>179.16128131185468</v>
      </c>
    </row>
    <row r="8" spans="1:30" ht="14.25">
      <c r="A8" s="4">
        <v>1</v>
      </c>
      <c r="B8" s="5">
        <v>0</v>
      </c>
      <c r="C8" s="4">
        <v>1.46</v>
      </c>
      <c r="D8" s="5">
        <v>0</v>
      </c>
      <c r="E8" s="4">
        <v>3.85</v>
      </c>
      <c r="F8" s="4">
        <v>-0.02</v>
      </c>
      <c r="G8" s="4">
        <v>70</v>
      </c>
      <c r="H8" s="4">
        <v>6330</v>
      </c>
      <c r="I8" s="1">
        <v>2832.473880286161</v>
      </c>
      <c r="J8" s="1">
        <v>100</v>
      </c>
      <c r="K8" s="1" t="str">
        <f>COMPLEX(A8,B8)</f>
        <v>1</v>
      </c>
      <c r="L8" s="1" t="str">
        <f>COMPLEX(C8,D8)</f>
        <v>1.46</v>
      </c>
      <c r="M8" s="1" t="str">
        <f>COMPLEX(E8,F8)</f>
        <v>3.85-2E-002i</v>
      </c>
      <c r="N8" s="1" t="str">
        <f>COMPLEX(RADIANS(G8),0)</f>
        <v>1.22173047639603</v>
      </c>
      <c r="O8" s="1" t="str">
        <f>IMSQRT(IMSUB("1.0-0i",IMPRODUCT(IMSIN(N8),IMSIN(N8))))</f>
        <v>0.34202014332567</v>
      </c>
      <c r="P8" s="1" t="str">
        <f>IMDIV(IMSQRT(IMSUB(IMPRODUCT(L8,L8),IMPRODUCT(IMPRODUCT(K8,K8),IMSIN(N8)^2))),L8)</f>
        <v>0.765340938981253</v>
      </c>
      <c r="Q8" s="1" t="str">
        <f>IMDIV(IMSQRT(IMSUB(IMPRODUCT(M8,M8),IMPRODUCT(IMPRODUCT(K8,K8),IMSIN(N8)^2))),M8)</f>
        <v>0.969758644260474-3.19104068282549E-004i</v>
      </c>
      <c r="R8" s="1" t="str">
        <f>IMDIV(IMSUB(IMPRODUCT(L8,O8),IMPRODUCT(K8,P8)),IMSUM(IMPRODUCT(L8,O8),IMPRODUCT(K8,P8)))</f>
        <v>-0.210321467303541</v>
      </c>
      <c r="S8" s="1" t="str">
        <f>IMDIV(IMSUB(IMPRODUCT(K8,O8),IMPRODUCT(L8,P8)),IMSUM(IMPRODUCT(K8,O8),IMPRODUCT(L8,P8)))</f>
        <v>-0.531292387206063</v>
      </c>
      <c r="T8" s="1" t="str">
        <f>IMDIV(IMSUB(IMPRODUCT(M8,P8),IMPRODUCT(L8,Q8)),IMSUM(IMPRODUCT(M8,P8),IMPRODUCT(L8,Q8)))</f>
        <v>0.350895161110856-2.13330669701068E-003i</v>
      </c>
      <c r="U8" s="1" t="str">
        <f>IMDIV(IMSUB(IMPRODUCT(L8,P8),IMPRODUCT(M8,Q8)),IMSUM(IMPRODUCT(L8,P8),IMPRODUCT(M8,Q8)))</f>
        <v>-0.539317135311373+1.95857970300021E-003i</v>
      </c>
      <c r="V8" s="1" t="str">
        <f>IMPRODUCT(2*PI()*J8/H8,IMPRODUCT(L8,P8))</f>
        <v>0.110913384778412</v>
      </c>
      <c r="W8" s="1" t="str">
        <f>IMDIV(IMSUM(R8,IMPRODUCT(T8,IMEXP(IMPRODUCT("0-2i",V8)))),IMSUM(1,IMPRODUCT(R8,IMPRODUCT(T8,IMEXP(IMPRODUCT("0-2i",V8))))))</f>
        <v>0.140113290970149-8.7940936303208E-002i</v>
      </c>
      <c r="X8" s="1" t="str">
        <f>IMDIV(IMSUM(S8,IMPRODUCT(U8,IMEXP(IMPRODUCT("0-2i",V8)))),IMSUM(1,IMPRODUCT(S8,IMPRODUCT(U8,IMEXP(IMPRODUCT("0-2i",V8))))))</f>
        <v>-0.828855298256024+5.27431062020666E-002i</v>
      </c>
      <c r="Y8" s="1">
        <f>ATAN(IMABS(W8)/IMABS(X8))</f>
        <v>0.19660630887568398</v>
      </c>
      <c r="Z8" s="1">
        <f>IMAGINARY(IMLN(IMDIV(IMDIV(W8,X8),Y8)))</f>
        <v>2.6446439746037</v>
      </c>
      <c r="AA8" s="1">
        <f aca="true" t="shared" si="0" ref="AA8:AA71">IF(Y8&lt;0,180,0)</f>
        <v>0</v>
      </c>
      <c r="AB8" s="1">
        <f aca="true" t="shared" si="1" ref="AB8:AB71">IF(AND(AA8=0,Z8&lt;0)=TRUE,360,0)</f>
        <v>0</v>
      </c>
      <c r="AC8" s="1">
        <f>DEGREES(IMABS(Y8))</f>
        <v>11.264711724222149</v>
      </c>
      <c r="AD8" s="1">
        <f aca="true" t="shared" si="2" ref="AD8:AD71">Z8/PI()*180+AA8+AB8</f>
        <v>151.52693805949528</v>
      </c>
    </row>
    <row r="9" spans="1:30" ht="14.25">
      <c r="A9" s="4">
        <v>1</v>
      </c>
      <c r="B9" s="5">
        <v>0</v>
      </c>
      <c r="C9" s="4">
        <v>1.46</v>
      </c>
      <c r="D9" s="5">
        <v>0</v>
      </c>
      <c r="E9" s="4">
        <v>3.85</v>
      </c>
      <c r="F9" s="4">
        <v>-0.02</v>
      </c>
      <c r="G9" s="4">
        <v>70</v>
      </c>
      <c r="H9" s="4">
        <v>6330</v>
      </c>
      <c r="I9" s="1">
        <v>2832.473880286161</v>
      </c>
      <c r="J9" s="1">
        <v>200</v>
      </c>
      <c r="K9" s="1" t="str">
        <f>COMPLEX(A9,B9)</f>
        <v>1</v>
      </c>
      <c r="L9" s="1" t="str">
        <f>COMPLEX(C9,D9)</f>
        <v>1.46</v>
      </c>
      <c r="M9" s="1" t="str">
        <f>COMPLEX(E9,F9)</f>
        <v>3.85-2E-002i</v>
      </c>
      <c r="N9" s="1" t="str">
        <f>COMPLEX(RADIANS(G9),0)</f>
        <v>1.22173047639603</v>
      </c>
      <c r="O9" s="1" t="str">
        <f>IMSQRT(IMSUB("1.0-0i",IMPRODUCT(IMSIN(N9),IMSIN(N9))))</f>
        <v>0.34202014332567</v>
      </c>
      <c r="P9" s="1" t="str">
        <f>IMDIV(IMSQRT(IMSUB(IMPRODUCT(L9,L9),IMPRODUCT(IMPRODUCT(K9,K9),IMSIN(N9)^2))),L9)</f>
        <v>0.765340938981253</v>
      </c>
      <c r="Q9" s="1" t="str">
        <f>IMDIV(IMSQRT(IMSUB(IMPRODUCT(M9,M9),IMPRODUCT(IMPRODUCT(K9,K9),IMSIN(N9)^2))),M9)</f>
        <v>0.969758644260474-3.19104068282549E-004i</v>
      </c>
      <c r="R9" s="1" t="str">
        <f>IMDIV(IMSUB(IMPRODUCT(L9,O9),IMPRODUCT(K9,P9)),IMSUM(IMPRODUCT(L9,O9),IMPRODUCT(K9,P9)))</f>
        <v>-0.210321467303541</v>
      </c>
      <c r="S9" s="1" t="str">
        <f>IMDIV(IMSUB(IMPRODUCT(K9,O9),IMPRODUCT(L9,P9)),IMSUM(IMPRODUCT(K9,O9),IMPRODUCT(L9,P9)))</f>
        <v>-0.531292387206063</v>
      </c>
      <c r="T9" s="1" t="str">
        <f>IMDIV(IMSUB(IMPRODUCT(M9,P9),IMPRODUCT(L9,Q9)),IMSUM(IMPRODUCT(M9,P9),IMPRODUCT(L9,Q9)))</f>
        <v>0.350895161110856-2.13330669701068E-003i</v>
      </c>
      <c r="U9" s="1" t="str">
        <f>IMDIV(IMSUB(IMPRODUCT(L9,P9),IMPRODUCT(M9,Q9)),IMSUM(IMPRODUCT(L9,P9),IMPRODUCT(M9,Q9)))</f>
        <v>-0.539317135311373+1.95857970300021E-003i</v>
      </c>
      <c r="V9" s="1" t="str">
        <f>IMPRODUCT(2*PI()*J9/H9,IMPRODUCT(L9,P9))</f>
        <v>0.221826769556823</v>
      </c>
      <c r="W9" s="1" t="str">
        <f>IMDIV(IMSUM(R9,IMPRODUCT(T9,IMEXP(IMPRODUCT("0-2i",V9)))),IMSUM(1,IMPRODUCT(R9,IMPRODUCT(T9,IMEXP(IMPRODUCT("0-2i",V9))))))</f>
        <v>0.107469241375306-0.16709982142044i</v>
      </c>
      <c r="X9" s="1" t="str">
        <f>IMDIV(IMSUM(S9,IMPRODUCT(U9,IMEXP(IMPRODUCT("0-2i",V9)))),IMSUM(1,IMPRODUCT(S9,IMPRODUCT(U9,IMEXP(IMPRODUCT("0-2i",V9))))))</f>
        <v>-0.818958242407047+0.104717268094271i</v>
      </c>
      <c r="Y9" s="1">
        <f>ATAN(IMABS(W9)/IMABS(X9))</f>
        <v>0.23614653545950196</v>
      </c>
      <c r="Z9" s="1">
        <f>IMAGINARY(IMLN(IMDIV(IMDIV(W9,X9),Y9)))</f>
        <v>2.26951305312286</v>
      </c>
      <c r="AA9" s="1">
        <f t="shared" si="0"/>
        <v>0</v>
      </c>
      <c r="AB9" s="1">
        <f t="shared" si="1"/>
        <v>0</v>
      </c>
      <c r="AC9" s="1">
        <f>DEGREES(IMABS(Y9))</f>
        <v>13.5301998284659</v>
      </c>
      <c r="AD9" s="1">
        <f t="shared" si="2"/>
        <v>130.03351949378967</v>
      </c>
    </row>
    <row r="10" spans="1:30" ht="14.25">
      <c r="A10" s="4">
        <v>1</v>
      </c>
      <c r="B10" s="5">
        <v>0</v>
      </c>
      <c r="C10" s="4">
        <v>1.46</v>
      </c>
      <c r="D10" s="5">
        <v>0</v>
      </c>
      <c r="E10" s="4">
        <v>3.85</v>
      </c>
      <c r="F10" s="4">
        <v>-0.02</v>
      </c>
      <c r="G10" s="4">
        <v>70</v>
      </c>
      <c r="H10" s="4">
        <v>6330</v>
      </c>
      <c r="I10" s="1">
        <v>2832.473880286161</v>
      </c>
      <c r="J10" s="1">
        <v>300</v>
      </c>
      <c r="K10" s="1" t="str">
        <f>COMPLEX(A10,B10)</f>
        <v>1</v>
      </c>
      <c r="L10" s="1" t="str">
        <f>COMPLEX(C10,D10)</f>
        <v>1.46</v>
      </c>
      <c r="M10" s="1" t="str">
        <f>COMPLEX(E10,F10)</f>
        <v>3.85-2E-002i</v>
      </c>
      <c r="N10" s="1" t="str">
        <f>COMPLEX(RADIANS(G10),0)</f>
        <v>1.22173047639603</v>
      </c>
      <c r="O10" s="1" t="str">
        <f>IMSQRT(IMSUB("1.0-0i",IMPRODUCT(IMSIN(N10),IMSIN(N10))))</f>
        <v>0.34202014332567</v>
      </c>
      <c r="P10" s="1" t="str">
        <f>IMDIV(IMSQRT(IMSUB(IMPRODUCT(L10,L10),IMPRODUCT(IMPRODUCT(K10,K10),IMSIN(N10)^2))),L10)</f>
        <v>0.765340938981253</v>
      </c>
      <c r="Q10" s="1" t="str">
        <f>IMDIV(IMSQRT(IMSUB(IMPRODUCT(M10,M10),IMPRODUCT(IMPRODUCT(K10,K10),IMSIN(N10)^2))),M10)</f>
        <v>0.969758644260474-3.19104068282549E-004i</v>
      </c>
      <c r="R10" s="1" t="str">
        <f>IMDIV(IMSUB(IMPRODUCT(L10,O10),IMPRODUCT(K10,P10)),IMSUM(IMPRODUCT(L10,O10),IMPRODUCT(K10,P10)))</f>
        <v>-0.210321467303541</v>
      </c>
      <c r="S10" s="1" t="str">
        <f>IMDIV(IMSUB(IMPRODUCT(K10,O10),IMPRODUCT(L10,P10)),IMSUM(IMPRODUCT(K10,O10),IMPRODUCT(L10,P10)))</f>
        <v>-0.531292387206063</v>
      </c>
      <c r="T10" s="1" t="str">
        <f>IMDIV(IMSUB(IMPRODUCT(M10,P10),IMPRODUCT(L10,Q10)),IMSUM(IMPRODUCT(M10,P10),IMPRODUCT(L10,Q10)))</f>
        <v>0.350895161110856-2.13330669701068E-003i</v>
      </c>
      <c r="U10" s="1" t="str">
        <f>IMDIV(IMSUB(IMPRODUCT(L10,P10),IMPRODUCT(M10,Q10)),IMSUM(IMPRODUCT(L10,P10),IMPRODUCT(M10,Q10)))</f>
        <v>-0.539317135311373+1.95857970300021E-003i</v>
      </c>
      <c r="V10" s="1" t="str">
        <f>IMPRODUCT(2*PI()*J10/H10,IMPRODUCT(L10,P10))</f>
        <v>0.332740154335235</v>
      </c>
      <c r="W10" s="1" t="str">
        <f>IMDIV(IMSUM(R10,IMPRODUCT(T10,IMEXP(IMPRODUCT("0-2i",V10)))),IMSUM(1,IMPRODUCT(R10,IMPRODUCT(T10,IMEXP(IMPRODUCT("0-2i",V10))))))</f>
        <v>5.69021259488844E-002-0.234494946792948i</v>
      </c>
      <c r="X10" s="1" t="str">
        <f>IMDIV(IMSUM(S10,IMPRODUCT(U10,IMEXP(IMPRODUCT("0-2i",V10)))),IMSUM(1,IMPRODUCT(S10,IMPRODUCT(U10,IMEXP(IMPRODUCT("0-2i",V10))))))</f>
        <v>-0.801945329514903+0.156766894542654i</v>
      </c>
      <c r="Y10" s="1">
        <f>ATAN(IMABS(W10)/IMABS(X10))</f>
        <v>0.2871429932014345</v>
      </c>
      <c r="Z10" s="1">
        <f>IMAGINARY(IMLN(IMDIV(IMDIV(W10,X10),Y10)))</f>
        <v>2.00190203172359</v>
      </c>
      <c r="AA10" s="1">
        <f t="shared" si="0"/>
        <v>0</v>
      </c>
      <c r="AB10" s="1">
        <f t="shared" si="1"/>
        <v>0</v>
      </c>
      <c r="AC10" s="1">
        <f>DEGREES(IMABS(Y10))</f>
        <v>16.452081627195888</v>
      </c>
      <c r="AD10" s="1">
        <f t="shared" si="2"/>
        <v>114.70053741642634</v>
      </c>
    </row>
    <row r="11" spans="1:30" ht="14.25">
      <c r="A11" s="4">
        <v>1</v>
      </c>
      <c r="B11" s="5">
        <v>0</v>
      </c>
      <c r="C11" s="4">
        <v>1.46</v>
      </c>
      <c r="D11" s="5">
        <v>0</v>
      </c>
      <c r="E11" s="4">
        <v>3.85</v>
      </c>
      <c r="F11" s="4">
        <v>-0.02</v>
      </c>
      <c r="G11" s="4">
        <v>70</v>
      </c>
      <c r="H11" s="4">
        <v>6330</v>
      </c>
      <c r="I11" s="1">
        <v>2832.473880286161</v>
      </c>
      <c r="J11" s="1">
        <v>400</v>
      </c>
      <c r="K11" s="1" t="str">
        <f>COMPLEX(A11,B11)</f>
        <v>1</v>
      </c>
      <c r="L11" s="1" t="str">
        <f>COMPLEX(C11,D11)</f>
        <v>1.46</v>
      </c>
      <c r="M11" s="1" t="str">
        <f>COMPLEX(E11,F11)</f>
        <v>3.85-2E-002i</v>
      </c>
      <c r="N11" s="1" t="str">
        <f>COMPLEX(RADIANS(G11),0)</f>
        <v>1.22173047639603</v>
      </c>
      <c r="O11" s="1" t="str">
        <f>IMSQRT(IMSUB("1.0-0i",IMPRODUCT(IMSIN(N11),IMSIN(N11))))</f>
        <v>0.34202014332567</v>
      </c>
      <c r="P11" s="1" t="str">
        <f>IMDIV(IMSQRT(IMSUB(IMPRODUCT(L11,L11),IMPRODUCT(IMPRODUCT(K11,K11),IMSIN(N11)^2))),L11)</f>
        <v>0.765340938981253</v>
      </c>
      <c r="Q11" s="1" t="str">
        <f>IMDIV(IMSQRT(IMSUB(IMPRODUCT(M11,M11),IMPRODUCT(IMPRODUCT(K11,K11),IMSIN(N11)^2))),M11)</f>
        <v>0.969758644260474-3.19104068282549E-004i</v>
      </c>
      <c r="R11" s="1" t="str">
        <f>IMDIV(IMSUB(IMPRODUCT(L11,O11),IMPRODUCT(K11,P11)),IMSUM(IMPRODUCT(L11,O11),IMPRODUCT(K11,P11)))</f>
        <v>-0.210321467303541</v>
      </c>
      <c r="S11" s="1" t="str">
        <f>IMDIV(IMSUB(IMPRODUCT(K11,O11),IMPRODUCT(L11,P11)),IMSUM(IMPRODUCT(K11,O11),IMPRODUCT(L11,P11)))</f>
        <v>-0.531292387206063</v>
      </c>
      <c r="T11" s="1" t="str">
        <f>IMDIV(IMSUB(IMPRODUCT(M11,P11),IMPRODUCT(L11,Q11)),IMSUM(IMPRODUCT(M11,P11),IMPRODUCT(L11,Q11)))</f>
        <v>0.350895161110856-2.13330669701068E-003i</v>
      </c>
      <c r="U11" s="1" t="str">
        <f>IMDIV(IMSUB(IMPRODUCT(L11,P11),IMPRODUCT(M11,Q11)),IMSUM(IMPRODUCT(L11,P11),IMPRODUCT(M11,Q11)))</f>
        <v>-0.539317135311373+1.95857970300021E-003i</v>
      </c>
      <c r="V11" s="1" t="str">
        <f>IMPRODUCT(2*PI()*J11/H11,IMPRODUCT(L11,P11))</f>
        <v>0.443653539113647</v>
      </c>
      <c r="W11" s="1" t="str">
        <f>IMDIV(IMSUM(R11,IMPRODUCT(T11,IMEXP(IMPRODUCT("0-2i",V11)))),IMSUM(1,IMPRODUCT(R11,IMPRODUCT(T11,IMEXP(IMPRODUCT("0-2i",V11))))))</f>
        <v>-7.17777600274077E-003-0.286250625411382i</v>
      </c>
      <c r="X11" s="1" t="str">
        <f>IMDIV(IMSUM(S11,IMPRODUCT(U11,IMEXP(IMPRODUCT("0-2i",V11)))),IMSUM(1,IMPRODUCT(S11,IMPRODUCT(U11,IMEXP(IMPRODUCT("0-2i",V11))))))</f>
        <v>-0.776905315322621+0.208697397430471i</v>
      </c>
      <c r="Y11" s="1">
        <f>ATAN(IMABS(W11)/IMABS(X11))</f>
        <v>0.3419627122723888</v>
      </c>
      <c r="Z11" s="1">
        <f>IMAGINARY(IMLN(IMDIV(IMDIV(W11,X11),Y11)))</f>
        <v>1.80815770243819</v>
      </c>
      <c r="AA11" s="1">
        <f t="shared" si="0"/>
        <v>0</v>
      </c>
      <c r="AB11" s="1">
        <f t="shared" si="1"/>
        <v>0</v>
      </c>
      <c r="AC11" s="1">
        <f>DEGREES(IMABS(Y11))</f>
        <v>19.593020164054398</v>
      </c>
      <c r="AD11" s="1">
        <f t="shared" si="2"/>
        <v>103.59980504378007</v>
      </c>
    </row>
    <row r="12" spans="1:30" ht="14.25">
      <c r="A12" s="4">
        <v>1</v>
      </c>
      <c r="B12" s="5">
        <v>0</v>
      </c>
      <c r="C12" s="4">
        <v>1.46</v>
      </c>
      <c r="D12" s="5">
        <v>0</v>
      </c>
      <c r="E12" s="4">
        <v>3.85</v>
      </c>
      <c r="F12" s="4">
        <v>-0.02</v>
      </c>
      <c r="G12" s="4">
        <v>70</v>
      </c>
      <c r="H12" s="4">
        <v>6330</v>
      </c>
      <c r="I12" s="1">
        <v>2832.473880286161</v>
      </c>
      <c r="J12" s="1">
        <v>500</v>
      </c>
      <c r="K12" s="1" t="str">
        <f>COMPLEX(A12,B12)</f>
        <v>1</v>
      </c>
      <c r="L12" s="1" t="str">
        <f>COMPLEX(C12,D12)</f>
        <v>1.46</v>
      </c>
      <c r="M12" s="1" t="str">
        <f>COMPLEX(E12,F12)</f>
        <v>3.85-2E-002i</v>
      </c>
      <c r="N12" s="1" t="str">
        <f>COMPLEX(RADIANS(G12),0)</f>
        <v>1.22173047639603</v>
      </c>
      <c r="O12" s="1" t="str">
        <f>IMSQRT(IMSUB("1.0-0i",IMPRODUCT(IMSIN(N12),IMSIN(N12))))</f>
        <v>0.34202014332567</v>
      </c>
      <c r="P12" s="1" t="str">
        <f>IMDIV(IMSQRT(IMSUB(IMPRODUCT(L12,L12),IMPRODUCT(IMPRODUCT(K12,K12),IMSIN(N12)^2))),L12)</f>
        <v>0.765340938981253</v>
      </c>
      <c r="Q12" s="1" t="str">
        <f>IMDIV(IMSQRT(IMSUB(IMPRODUCT(M12,M12),IMPRODUCT(IMPRODUCT(K12,K12),IMSIN(N12)^2))),M12)</f>
        <v>0.969758644260474-3.19104068282549E-004i</v>
      </c>
      <c r="R12" s="1" t="str">
        <f>IMDIV(IMSUB(IMPRODUCT(L12,O12),IMPRODUCT(K12,P12)),IMSUM(IMPRODUCT(L12,O12),IMPRODUCT(K12,P12)))</f>
        <v>-0.210321467303541</v>
      </c>
      <c r="S12" s="1" t="str">
        <f>IMDIV(IMSUB(IMPRODUCT(K12,O12),IMPRODUCT(L12,P12)),IMSUM(IMPRODUCT(K12,O12),IMPRODUCT(L12,P12)))</f>
        <v>-0.531292387206063</v>
      </c>
      <c r="T12" s="1" t="str">
        <f>IMDIV(IMSUB(IMPRODUCT(M12,P12),IMPRODUCT(L12,Q12)),IMSUM(IMPRODUCT(M12,P12),IMPRODUCT(L12,Q12)))</f>
        <v>0.350895161110856-2.13330669701068E-003i</v>
      </c>
      <c r="U12" s="1" t="str">
        <f>IMDIV(IMSUB(IMPRODUCT(L12,P12),IMPRODUCT(M12,Q12)),IMSUM(IMPRODUCT(L12,P12),IMPRODUCT(M12,Q12)))</f>
        <v>-0.539317135311373+1.95857970300021E-003i</v>
      </c>
      <c r="V12" s="1" t="str">
        <f>IMPRODUCT(2*PI()*J12/H12,IMPRODUCT(L12,P12))</f>
        <v>0.554566923892058</v>
      </c>
      <c r="W12" s="1" t="str">
        <f>IMDIV(IMSUM(R12,IMPRODUCT(T12,IMEXP(IMPRODUCT("0-2i",V12)))),IMSUM(1,IMPRODUCT(R12,IMPRODUCT(T12,IMEXP(IMPRODUCT("0-2i",V12))))))</f>
        <v>-7.97418633194856E-002-0.32022476682066i</v>
      </c>
      <c r="X12" s="1" t="str">
        <f>IMDIV(IMSUM(S12,IMPRODUCT(U12,IMEXP(IMPRODUCT("0-2i",V12)))),IMSUM(1,IMPRODUCT(S12,IMPRODUCT(U12,IMEXP(IMPRODUCT("0-2i",V12))))))</f>
        <v>-0.742505877036117+0.259966372689539i</v>
      </c>
      <c r="Y12" s="1">
        <f>ATAN(IMABS(W12)/IMABS(X12))</f>
        <v>0.3971847618687211</v>
      </c>
      <c r="Z12" s="1">
        <f>IMAGINARY(IMLN(IMDIV(IMDIV(W12,X12),Y12)))</f>
        <v>1.66352370075773</v>
      </c>
      <c r="AA12" s="1">
        <f t="shared" si="0"/>
        <v>0</v>
      </c>
      <c r="AB12" s="1">
        <f t="shared" si="1"/>
        <v>0</v>
      </c>
      <c r="AC12" s="1">
        <f>DEGREES(IMABS(Y12))</f>
        <v>22.75701054198635</v>
      </c>
      <c r="AD12" s="1">
        <f t="shared" si="2"/>
        <v>95.31288717340163</v>
      </c>
    </row>
    <row r="13" spans="1:30" ht="14.25">
      <c r="A13" s="4">
        <v>1</v>
      </c>
      <c r="B13" s="5">
        <v>0</v>
      </c>
      <c r="C13" s="4">
        <v>1.46</v>
      </c>
      <c r="D13" s="5">
        <v>0</v>
      </c>
      <c r="E13" s="4">
        <v>3.85</v>
      </c>
      <c r="F13" s="4">
        <v>-0.02</v>
      </c>
      <c r="G13" s="4">
        <v>70</v>
      </c>
      <c r="H13" s="4">
        <v>6330</v>
      </c>
      <c r="I13" s="1">
        <v>2832.473880286161</v>
      </c>
      <c r="J13" s="1">
        <v>600</v>
      </c>
      <c r="K13" s="1" t="str">
        <f>COMPLEX(A13,B13)</f>
        <v>1</v>
      </c>
      <c r="L13" s="1" t="str">
        <f>COMPLEX(C13,D13)</f>
        <v>1.46</v>
      </c>
      <c r="M13" s="1" t="str">
        <f>COMPLEX(E13,F13)</f>
        <v>3.85-2E-002i</v>
      </c>
      <c r="N13" s="1" t="str">
        <f>COMPLEX(RADIANS(G13),0)</f>
        <v>1.22173047639603</v>
      </c>
      <c r="O13" s="1" t="str">
        <f>IMSQRT(IMSUB("1.0-0i",IMPRODUCT(IMSIN(N13),IMSIN(N13))))</f>
        <v>0.34202014332567</v>
      </c>
      <c r="P13" s="1" t="str">
        <f>IMDIV(IMSQRT(IMSUB(IMPRODUCT(L13,L13),IMPRODUCT(IMPRODUCT(K13,K13),IMSIN(N13)^2))),L13)</f>
        <v>0.765340938981253</v>
      </c>
      <c r="Q13" s="1" t="str">
        <f>IMDIV(IMSQRT(IMSUB(IMPRODUCT(M13,M13),IMPRODUCT(IMPRODUCT(K13,K13),IMSIN(N13)^2))),M13)</f>
        <v>0.969758644260474-3.19104068282549E-004i</v>
      </c>
      <c r="R13" s="1" t="str">
        <f>IMDIV(IMSUB(IMPRODUCT(L13,O13),IMPRODUCT(K13,P13)),IMSUM(IMPRODUCT(L13,O13),IMPRODUCT(K13,P13)))</f>
        <v>-0.210321467303541</v>
      </c>
      <c r="S13" s="1" t="str">
        <f>IMDIV(IMSUB(IMPRODUCT(K13,O13),IMPRODUCT(L13,P13)),IMSUM(IMPRODUCT(K13,O13),IMPRODUCT(L13,P13)))</f>
        <v>-0.531292387206063</v>
      </c>
      <c r="T13" s="1" t="str">
        <f>IMDIV(IMSUB(IMPRODUCT(M13,P13),IMPRODUCT(L13,Q13)),IMSUM(IMPRODUCT(M13,P13),IMPRODUCT(L13,Q13)))</f>
        <v>0.350895161110856-2.13330669701068E-003i</v>
      </c>
      <c r="U13" s="1" t="str">
        <f>IMDIV(IMSUB(IMPRODUCT(L13,P13),IMPRODUCT(M13,Q13)),IMSUM(IMPRODUCT(L13,P13),IMPRODUCT(M13,Q13)))</f>
        <v>-0.539317135311373+1.95857970300021E-003i</v>
      </c>
      <c r="V13" s="1" t="str">
        <f>IMPRODUCT(2*PI()*J13/H13,IMPRODUCT(L13,P13))</f>
        <v>0.66548030867047</v>
      </c>
      <c r="W13" s="1" t="str">
        <f>IMDIV(IMSUM(R13,IMPRODUCT(T13,IMEXP(IMPRODUCT("0-2i",V13)))),IMSUM(1,IMPRODUCT(R13,IMPRODUCT(T13,IMEXP(IMPRODUCT("0-2i",V13))))))</f>
        <v>-0.155821681631453-0.335913482990054i</v>
      </c>
      <c r="X13" s="1" t="str">
        <f>IMDIV(IMSUM(S13,IMPRODUCT(U13,IMEXP(IMPRODUCT("0-2i",V13)))),IMSUM(1,IMPRODUCT(S13,IMPRODUCT(U13,IMEXP(IMPRODUCT("0-2i",V13))))))</f>
        <v>-0.696969128486899+0.309434600731027i</v>
      </c>
      <c r="Y13" s="1">
        <f>ATAN(IMABS(W13)/IMABS(X13))</f>
        <v>0.4520507471249096</v>
      </c>
      <c r="Z13" s="1">
        <f>IMAGINARY(IMLN(IMDIV(IMDIV(W13,X13),Y13)))</f>
        <v>1.55429403153976</v>
      </c>
      <c r="AA13" s="1">
        <f t="shared" si="0"/>
        <v>0</v>
      </c>
      <c r="AB13" s="1">
        <f t="shared" si="1"/>
        <v>0</v>
      </c>
      <c r="AC13" s="1">
        <f>DEGREES(IMABS(Y13))</f>
        <v>25.900599935992954</v>
      </c>
      <c r="AD13" s="1">
        <f t="shared" si="2"/>
        <v>89.0544881296019</v>
      </c>
    </row>
    <row r="14" spans="1:30" ht="14.25">
      <c r="A14" s="4">
        <v>1</v>
      </c>
      <c r="B14" s="5">
        <v>0</v>
      </c>
      <c r="C14" s="4">
        <v>1.46</v>
      </c>
      <c r="D14" s="5">
        <v>0</v>
      </c>
      <c r="E14" s="4">
        <v>3.85</v>
      </c>
      <c r="F14" s="4">
        <v>-0.02</v>
      </c>
      <c r="G14" s="4">
        <v>70</v>
      </c>
      <c r="H14" s="4">
        <v>6330</v>
      </c>
      <c r="I14" s="1">
        <v>2832.473880286161</v>
      </c>
      <c r="J14" s="1">
        <v>700</v>
      </c>
      <c r="K14" s="1" t="str">
        <f>COMPLEX(A14,B14)</f>
        <v>1</v>
      </c>
      <c r="L14" s="1" t="str">
        <f>COMPLEX(C14,D14)</f>
        <v>1.46</v>
      </c>
      <c r="M14" s="1" t="str">
        <f>COMPLEX(E14,F14)</f>
        <v>3.85-2E-002i</v>
      </c>
      <c r="N14" s="1" t="str">
        <f>COMPLEX(RADIANS(G14),0)</f>
        <v>1.22173047639603</v>
      </c>
      <c r="O14" s="1" t="str">
        <f>IMSQRT(IMSUB("1.0-0i",IMPRODUCT(IMSIN(N14),IMSIN(N14))))</f>
        <v>0.34202014332567</v>
      </c>
      <c r="P14" s="1" t="str">
        <f>IMDIV(IMSQRT(IMSUB(IMPRODUCT(L14,L14),IMPRODUCT(IMPRODUCT(K14,K14),IMSIN(N14)^2))),L14)</f>
        <v>0.765340938981253</v>
      </c>
      <c r="Q14" s="1" t="str">
        <f>IMDIV(IMSQRT(IMSUB(IMPRODUCT(M14,M14),IMPRODUCT(IMPRODUCT(K14,K14),IMSIN(N14)^2))),M14)</f>
        <v>0.969758644260474-3.19104068282549E-004i</v>
      </c>
      <c r="R14" s="1" t="str">
        <f>IMDIV(IMSUB(IMPRODUCT(L14,O14),IMPRODUCT(K14,P14)),IMSUM(IMPRODUCT(L14,O14),IMPRODUCT(K14,P14)))</f>
        <v>-0.210321467303541</v>
      </c>
      <c r="S14" s="1" t="str">
        <f>IMDIV(IMSUB(IMPRODUCT(K14,O14),IMPRODUCT(L14,P14)),IMSUM(IMPRODUCT(K14,O14),IMPRODUCT(L14,P14)))</f>
        <v>-0.531292387206063</v>
      </c>
      <c r="T14" s="1" t="str">
        <f>IMDIV(IMSUB(IMPRODUCT(M14,P14),IMPRODUCT(L14,Q14)),IMSUM(IMPRODUCT(M14,P14),IMPRODUCT(L14,Q14)))</f>
        <v>0.350895161110856-2.13330669701068E-003i</v>
      </c>
      <c r="U14" s="1" t="str">
        <f>IMDIV(IMSUB(IMPRODUCT(L14,P14),IMPRODUCT(M14,Q14)),IMSUM(IMPRODUCT(L14,P14),IMPRODUCT(M14,Q14)))</f>
        <v>-0.539317135311373+1.95857970300021E-003i</v>
      </c>
      <c r="V14" s="1" t="str">
        <f>IMPRODUCT(2*PI()*J14/H14,IMPRODUCT(L14,P14))</f>
        <v>0.776393693448882</v>
      </c>
      <c r="W14" s="1" t="str">
        <f>IMDIV(IMSUM(R14,IMPRODUCT(T14,IMEXP(IMPRODUCT("0-2i",V14)))),IMSUM(1,IMPRODUCT(R14,IMPRODUCT(T14,IMEXP(IMPRODUCT("0-2i",V14))))))</f>
        <v>-0.230996204849023-0.334124035377747i</v>
      </c>
      <c r="X14" s="1" t="str">
        <f>IMDIV(IMSUM(S14,IMPRODUCT(U14,IMEXP(IMPRODUCT("0-2i",V14)))),IMSUM(1,IMPRODUCT(S14,IMPRODUCT(U14,IMEXP(IMPRODUCT("0-2i",V14))))))</f>
        <v>-0.638120723697237+0.354976338800745i</v>
      </c>
      <c r="Y14" s="1">
        <f>ATAN(IMABS(W14)/IMABS(X14))</f>
        <v>0.5076503827867622</v>
      </c>
      <c r="Z14" s="1">
        <f>IMAGINARY(IMLN(IMDIV(IMDIV(W14,X14),Y14)))</f>
        <v>1.47355522055348</v>
      </c>
      <c r="AA14" s="1">
        <f t="shared" si="0"/>
        <v>0</v>
      </c>
      <c r="AB14" s="1">
        <f t="shared" si="1"/>
        <v>0</v>
      </c>
      <c r="AC14" s="1">
        <f>DEGREES(IMABS(Y14))</f>
        <v>29.08622440188217</v>
      </c>
      <c r="AD14" s="1">
        <f t="shared" si="2"/>
        <v>84.4284950171836</v>
      </c>
    </row>
    <row r="15" spans="1:30" ht="14.25">
      <c r="A15" s="4">
        <v>1</v>
      </c>
      <c r="B15" s="5">
        <v>0</v>
      </c>
      <c r="C15" s="4">
        <v>1.46</v>
      </c>
      <c r="D15" s="5">
        <v>0</v>
      </c>
      <c r="E15" s="4">
        <v>3.85</v>
      </c>
      <c r="F15" s="4">
        <v>-0.02</v>
      </c>
      <c r="G15" s="4">
        <v>70</v>
      </c>
      <c r="H15" s="4">
        <v>6330</v>
      </c>
      <c r="I15" s="1">
        <v>2832.473880286161</v>
      </c>
      <c r="J15" s="1">
        <v>800</v>
      </c>
      <c r="K15" s="1" t="str">
        <f>COMPLEX(A15,B15)</f>
        <v>1</v>
      </c>
      <c r="L15" s="1" t="str">
        <f>COMPLEX(C15,D15)</f>
        <v>1.46</v>
      </c>
      <c r="M15" s="1" t="str">
        <f>COMPLEX(E15,F15)</f>
        <v>3.85-2E-002i</v>
      </c>
      <c r="N15" s="1" t="str">
        <f>COMPLEX(RADIANS(G15),0)</f>
        <v>1.22173047639603</v>
      </c>
      <c r="O15" s="1" t="str">
        <f>IMSQRT(IMSUB("1.0-0i",IMPRODUCT(IMSIN(N15),IMSIN(N15))))</f>
        <v>0.34202014332567</v>
      </c>
      <c r="P15" s="1" t="str">
        <f>IMDIV(IMSQRT(IMSUB(IMPRODUCT(L15,L15),IMPRODUCT(IMPRODUCT(K15,K15),IMSIN(N15)^2))),L15)</f>
        <v>0.765340938981253</v>
      </c>
      <c r="Q15" s="1" t="str">
        <f>IMDIV(IMSQRT(IMSUB(IMPRODUCT(M15,M15),IMPRODUCT(IMPRODUCT(K15,K15),IMSIN(N15)^2))),M15)</f>
        <v>0.969758644260474-3.19104068282549E-004i</v>
      </c>
      <c r="R15" s="1" t="str">
        <f>IMDIV(IMSUB(IMPRODUCT(L15,O15),IMPRODUCT(K15,P15)),IMSUM(IMPRODUCT(L15,O15),IMPRODUCT(K15,P15)))</f>
        <v>-0.210321467303541</v>
      </c>
      <c r="S15" s="1" t="str">
        <f>IMDIV(IMSUB(IMPRODUCT(K15,O15),IMPRODUCT(L15,P15)),IMSUM(IMPRODUCT(K15,O15),IMPRODUCT(L15,P15)))</f>
        <v>-0.531292387206063</v>
      </c>
      <c r="T15" s="1" t="str">
        <f>IMDIV(IMSUB(IMPRODUCT(M15,P15),IMPRODUCT(L15,Q15)),IMSUM(IMPRODUCT(M15,P15),IMPRODUCT(L15,Q15)))</f>
        <v>0.350895161110856-2.13330669701068E-003i</v>
      </c>
      <c r="U15" s="1" t="str">
        <f>IMDIV(IMSUB(IMPRODUCT(L15,P15),IMPRODUCT(M15,Q15)),IMSUM(IMPRODUCT(L15,P15),IMPRODUCT(M15,Q15)))</f>
        <v>-0.539317135311373+1.95857970300021E-003i</v>
      </c>
      <c r="V15" s="1" t="str">
        <f>IMPRODUCT(2*PI()*J15/H15,IMPRODUCT(L15,P15))</f>
        <v>0.887307078227293</v>
      </c>
      <c r="W15" s="1" t="str">
        <f>IMDIV(IMSUM(R15,IMPRODUCT(T15,IMEXP(IMPRODUCT("0-2i",V15)))),IMSUM(1,IMPRODUCT(R15,IMPRODUCT(T15,IMEXP(IMPRODUCT("0-2i",V15))))))</f>
        <v>-0.301646590454212-0.316558755576798i</v>
      </c>
      <c r="X15" s="1" t="str">
        <f>IMDIV(IMSUM(S15,IMPRODUCT(U15,IMEXP(IMPRODUCT("0-2i",V15)))),IMSUM(1,IMPRODUCT(S15,IMPRODUCT(U15,IMEXP(IMPRODUCT("0-2i",V15))))))</f>
        <v>-0.563643131291113+0.39290327276731i</v>
      </c>
      <c r="Y15" s="1">
        <f>ATAN(IMABS(W15)/IMABS(X15))</f>
        <v>0.5667679073018113</v>
      </c>
      <c r="Z15" s="1">
        <f>IMAGINARY(IMLN(IMDIV(IMDIV(W15,X15),Y15)))</f>
        <v>1.41827744091368</v>
      </c>
      <c r="AA15" s="1">
        <f t="shared" si="0"/>
        <v>0</v>
      </c>
      <c r="AB15" s="1">
        <f t="shared" si="1"/>
        <v>0</v>
      </c>
      <c r="AC15" s="1">
        <f>DEGREES(IMABS(Y15))</f>
        <v>32.47340905185566</v>
      </c>
      <c r="AD15" s="1">
        <f t="shared" si="2"/>
        <v>81.26131154296885</v>
      </c>
    </row>
    <row r="16" spans="1:30" ht="14.25">
      <c r="A16" s="4">
        <v>1</v>
      </c>
      <c r="B16" s="5">
        <v>0</v>
      </c>
      <c r="C16" s="4">
        <v>1.46</v>
      </c>
      <c r="D16" s="5">
        <v>0</v>
      </c>
      <c r="E16" s="4">
        <v>3.85</v>
      </c>
      <c r="F16" s="4">
        <v>-0.02</v>
      </c>
      <c r="G16" s="4">
        <v>70</v>
      </c>
      <c r="H16" s="4">
        <v>6330</v>
      </c>
      <c r="I16" s="1">
        <v>2832.473880286161</v>
      </c>
      <c r="J16" s="1">
        <v>900</v>
      </c>
      <c r="K16" s="1" t="str">
        <f>COMPLEX(A16,B16)</f>
        <v>1</v>
      </c>
      <c r="L16" s="1" t="str">
        <f>COMPLEX(C16,D16)</f>
        <v>1.46</v>
      </c>
      <c r="M16" s="1" t="str">
        <f>COMPLEX(E16,F16)</f>
        <v>3.85-2E-002i</v>
      </c>
      <c r="N16" s="1" t="str">
        <f>COMPLEX(RADIANS(G16),0)</f>
        <v>1.22173047639603</v>
      </c>
      <c r="O16" s="1" t="str">
        <f>IMSQRT(IMSUB("1.0-0i",IMPRODUCT(IMSIN(N16),IMSIN(N16))))</f>
        <v>0.34202014332567</v>
      </c>
      <c r="P16" s="1" t="str">
        <f>IMDIV(IMSQRT(IMSUB(IMPRODUCT(L16,L16),IMPRODUCT(IMPRODUCT(K16,K16),IMSIN(N16)^2))),L16)</f>
        <v>0.765340938981253</v>
      </c>
      <c r="Q16" s="1" t="str">
        <f>IMDIV(IMSQRT(IMSUB(IMPRODUCT(M16,M16),IMPRODUCT(IMPRODUCT(K16,K16),IMSIN(N16)^2))),M16)</f>
        <v>0.969758644260474-3.19104068282549E-004i</v>
      </c>
      <c r="R16" s="1" t="str">
        <f>IMDIV(IMSUB(IMPRODUCT(L16,O16),IMPRODUCT(K16,P16)),IMSUM(IMPRODUCT(L16,O16),IMPRODUCT(K16,P16)))</f>
        <v>-0.210321467303541</v>
      </c>
      <c r="S16" s="1" t="str">
        <f>IMDIV(IMSUB(IMPRODUCT(K16,O16),IMPRODUCT(L16,P16)),IMSUM(IMPRODUCT(K16,O16),IMPRODUCT(L16,P16)))</f>
        <v>-0.531292387206063</v>
      </c>
      <c r="T16" s="1" t="str">
        <f>IMDIV(IMSUB(IMPRODUCT(M16,P16),IMPRODUCT(L16,Q16)),IMSUM(IMPRODUCT(M16,P16),IMPRODUCT(L16,Q16)))</f>
        <v>0.350895161110856-2.13330669701068E-003i</v>
      </c>
      <c r="U16" s="1" t="str">
        <f>IMDIV(IMSUB(IMPRODUCT(L16,P16),IMPRODUCT(M16,Q16)),IMSUM(IMPRODUCT(L16,P16),IMPRODUCT(M16,Q16)))</f>
        <v>-0.539317135311373+1.95857970300021E-003i</v>
      </c>
      <c r="V16" s="1" t="str">
        <f>IMPRODUCT(2*PI()*J16/H16,IMPRODUCT(L16,P16))</f>
        <v>0.998220463005705</v>
      </c>
      <c r="W16" s="1" t="str">
        <f>IMDIV(IMSUM(R16,IMPRODUCT(T16,IMEXP(IMPRODUCT("0-2i",V16)))),IMSUM(1,IMPRODUCT(R16,IMPRODUCT(T16,IMEXP(IMPRODUCT("0-2i",V16))))))</f>
        <v>-0.3650117724047-0.285423648695212i</v>
      </c>
      <c r="X16" s="1" t="str">
        <f>IMDIV(IMSUM(S16,IMPRODUCT(U16,IMEXP(IMPRODUCT("0-2i",V16)))),IMSUM(1,IMPRODUCT(S16,IMPRODUCT(U16,IMEXP(IMPRODUCT("0-2i",V16))))))</f>
        <v>-0.471789449769573+0.417225722647961i</v>
      </c>
      <c r="Y16" s="1">
        <f>ATAN(IMABS(W16)/IMABS(X16))</f>
        <v>0.6342915033861459</v>
      </c>
      <c r="Z16" s="1">
        <f>IMAGINARY(IMLN(IMDIV(IMDIV(W16,X16),Y16)))</f>
        <v>1.3877416939387</v>
      </c>
      <c r="AA16" s="1">
        <f t="shared" si="0"/>
        <v>0</v>
      </c>
      <c r="AB16" s="1">
        <f t="shared" si="1"/>
        <v>0</v>
      </c>
      <c r="AC16" s="1">
        <f>DEGREES(IMABS(Y16))</f>
        <v>36.342226125034124</v>
      </c>
      <c r="AD16" s="1">
        <f t="shared" si="2"/>
        <v>79.51174211702312</v>
      </c>
    </row>
    <row r="17" spans="1:30" ht="14.25">
      <c r="A17" s="4">
        <v>1</v>
      </c>
      <c r="B17" s="5">
        <v>0</v>
      </c>
      <c r="C17" s="4">
        <v>1.46</v>
      </c>
      <c r="D17" s="5">
        <v>0</v>
      </c>
      <c r="E17" s="4">
        <v>3.85</v>
      </c>
      <c r="F17" s="4">
        <v>-0.02</v>
      </c>
      <c r="G17" s="4">
        <v>70</v>
      </c>
      <c r="H17" s="4">
        <v>6330</v>
      </c>
      <c r="I17" s="1">
        <v>2832.473880286161</v>
      </c>
      <c r="J17" s="1">
        <v>1000</v>
      </c>
      <c r="K17" s="1" t="str">
        <f>COMPLEX(A17,B17)</f>
        <v>1</v>
      </c>
      <c r="L17" s="1" t="str">
        <f>COMPLEX(C17,D17)</f>
        <v>1.46</v>
      </c>
      <c r="M17" s="1" t="str">
        <f>COMPLEX(E17,F17)</f>
        <v>3.85-2E-002i</v>
      </c>
      <c r="N17" s="1" t="str">
        <f>COMPLEX(RADIANS(G17),0)</f>
        <v>1.22173047639603</v>
      </c>
      <c r="O17" s="1" t="str">
        <f>IMSQRT(IMSUB("1.0-0i",IMPRODUCT(IMSIN(N17),IMSIN(N17))))</f>
        <v>0.34202014332567</v>
      </c>
      <c r="P17" s="1" t="str">
        <f>IMDIV(IMSQRT(IMSUB(IMPRODUCT(L17,L17),IMPRODUCT(IMPRODUCT(K17,K17),IMSIN(N17)^2))),L17)</f>
        <v>0.765340938981253</v>
      </c>
      <c r="Q17" s="1" t="str">
        <f>IMDIV(IMSQRT(IMSUB(IMPRODUCT(M17,M17),IMPRODUCT(IMPRODUCT(K17,K17),IMSIN(N17)^2))),M17)</f>
        <v>0.969758644260474-3.19104068282549E-004i</v>
      </c>
      <c r="R17" s="1" t="str">
        <f>IMDIV(IMSUB(IMPRODUCT(L17,O17),IMPRODUCT(K17,P17)),IMSUM(IMPRODUCT(L17,O17),IMPRODUCT(K17,P17)))</f>
        <v>-0.210321467303541</v>
      </c>
      <c r="S17" s="1" t="str">
        <f>IMDIV(IMSUB(IMPRODUCT(K17,O17),IMPRODUCT(L17,P17)),IMSUM(IMPRODUCT(K17,O17),IMPRODUCT(L17,P17)))</f>
        <v>-0.531292387206063</v>
      </c>
      <c r="T17" s="1" t="str">
        <f>IMDIV(IMSUB(IMPRODUCT(M17,P17),IMPRODUCT(L17,Q17)),IMSUM(IMPRODUCT(M17,P17),IMPRODUCT(L17,Q17)))</f>
        <v>0.350895161110856-2.13330669701068E-003i</v>
      </c>
      <c r="U17" s="1" t="str">
        <f>IMDIV(IMSUB(IMPRODUCT(L17,P17),IMPRODUCT(M17,Q17)),IMSUM(IMPRODUCT(L17,P17),IMPRODUCT(M17,Q17)))</f>
        <v>-0.539317135311373+1.95857970300021E-003i</v>
      </c>
      <c r="V17" s="1" t="str">
        <f>IMPRODUCT(2*PI()*J17/H17,IMPRODUCT(L17,P17))</f>
        <v>1.10913384778412</v>
      </c>
      <c r="W17" s="1" t="str">
        <f>IMDIV(IMSUM(R17,IMPRODUCT(T17,IMEXP(IMPRODUCT("0-2i",V17)))),IMSUM(1,IMPRODUCT(R17,IMPRODUCT(T17,IMEXP(IMPRODUCT("0-2i",V17))))))</f>
        <v>-0.419111970803976-0.243124375045234i</v>
      </c>
      <c r="X17" s="1" t="str">
        <f>IMDIV(IMSUM(S17,IMPRODUCT(U17,IMEXP(IMPRODUCT("0-2i",V17)))),IMSUM(1,IMPRODUCT(S17,IMPRODUCT(U17,IMEXP(IMPRODUCT("0-2i",V17))))))</f>
        <v>-0.362964810112741+0.419026807593132i</v>
      </c>
      <c r="Y17" s="1">
        <f>ATAN(IMABS(W17)/IMABS(X17))</f>
        <v>0.7182682526875093</v>
      </c>
      <c r="Z17" s="1">
        <f>IMAGINARY(IMLN(IMDIV(IMDIV(W17,X17),Y17)))</f>
        <v>1.38262121273079</v>
      </c>
      <c r="AA17" s="1">
        <f t="shared" si="0"/>
        <v>0</v>
      </c>
      <c r="AB17" s="1">
        <f t="shared" si="1"/>
        <v>0</v>
      </c>
      <c r="AC17" s="1">
        <f>DEGREES(IMABS(Y17))</f>
        <v>41.15373943723043</v>
      </c>
      <c r="AD17" s="1">
        <f t="shared" si="2"/>
        <v>79.21836015473383</v>
      </c>
    </row>
    <row r="18" spans="1:30" ht="14.25">
      <c r="A18" s="4">
        <v>1</v>
      </c>
      <c r="B18" s="5">
        <v>0</v>
      </c>
      <c r="C18" s="4">
        <v>1.46</v>
      </c>
      <c r="D18" s="5">
        <v>0</v>
      </c>
      <c r="E18" s="4">
        <v>3.85</v>
      </c>
      <c r="F18" s="4">
        <v>-0.02</v>
      </c>
      <c r="G18" s="4">
        <v>70</v>
      </c>
      <c r="H18" s="4">
        <v>6330</v>
      </c>
      <c r="I18" s="1">
        <v>2832.473880286161</v>
      </c>
      <c r="J18" s="1">
        <v>1100</v>
      </c>
      <c r="K18" s="1" t="str">
        <f>COMPLEX(A18,B18)</f>
        <v>1</v>
      </c>
      <c r="L18" s="1" t="str">
        <f>COMPLEX(C18,D18)</f>
        <v>1.46</v>
      </c>
      <c r="M18" s="1" t="str">
        <f>COMPLEX(E18,F18)</f>
        <v>3.85-2E-002i</v>
      </c>
      <c r="N18" s="1" t="str">
        <f>COMPLEX(RADIANS(G18),0)</f>
        <v>1.22173047639603</v>
      </c>
      <c r="O18" s="1" t="str">
        <f>IMSQRT(IMSUB("1.0-0i",IMPRODUCT(IMSIN(N18),IMSIN(N18))))</f>
        <v>0.34202014332567</v>
      </c>
      <c r="P18" s="1" t="str">
        <f>IMDIV(IMSQRT(IMSUB(IMPRODUCT(L18,L18),IMPRODUCT(IMPRODUCT(K18,K18),IMSIN(N18)^2))),L18)</f>
        <v>0.765340938981253</v>
      </c>
      <c r="Q18" s="1" t="str">
        <f>IMDIV(IMSQRT(IMSUB(IMPRODUCT(M18,M18),IMPRODUCT(IMPRODUCT(K18,K18),IMSIN(N18)^2))),M18)</f>
        <v>0.969758644260474-3.19104068282549E-004i</v>
      </c>
      <c r="R18" s="1" t="str">
        <f>IMDIV(IMSUB(IMPRODUCT(L18,O18),IMPRODUCT(K18,P18)),IMSUM(IMPRODUCT(L18,O18),IMPRODUCT(K18,P18)))</f>
        <v>-0.210321467303541</v>
      </c>
      <c r="S18" s="1" t="str">
        <f>IMDIV(IMSUB(IMPRODUCT(K18,O18),IMPRODUCT(L18,P18)),IMSUM(IMPRODUCT(K18,O18),IMPRODUCT(L18,P18)))</f>
        <v>-0.531292387206063</v>
      </c>
      <c r="T18" s="1" t="str">
        <f>IMDIV(IMSUB(IMPRODUCT(M18,P18),IMPRODUCT(L18,Q18)),IMSUM(IMPRODUCT(M18,P18),IMPRODUCT(L18,Q18)))</f>
        <v>0.350895161110856-2.13330669701068E-003i</v>
      </c>
      <c r="U18" s="1" t="str">
        <f>IMDIV(IMSUB(IMPRODUCT(L18,P18),IMPRODUCT(M18,Q18)),IMSUM(IMPRODUCT(L18,P18),IMPRODUCT(M18,Q18)))</f>
        <v>-0.539317135311373+1.95857970300021E-003i</v>
      </c>
      <c r="V18" s="1" t="str">
        <f>IMPRODUCT(2*PI()*J18/H18,IMPRODUCT(L18,P18))</f>
        <v>1.22004723256253</v>
      </c>
      <c r="W18" s="1" t="str">
        <f>IMDIV(IMSUM(R18,IMPRODUCT(T18,IMEXP(IMPRODUCT("0-2i",V18)))),IMSUM(1,IMPRODUCT(R18,IMPRODUCT(T18,IMEXP(IMPRODUCT("0-2i",V18))))))</f>
        <v>-0.462607387723972-0.192067137119563i</v>
      </c>
      <c r="X18" s="1" t="str">
        <f>IMDIV(IMSUM(S18,IMPRODUCT(U18,IMEXP(IMPRODUCT("0-2i",V18)))),IMSUM(1,IMPRODUCT(S18,IMPRODUCT(U18,IMEXP(IMPRODUCT("0-2i",V18))))))</f>
        <v>-0.242529051624083+0.386832235397783i</v>
      </c>
      <c r="Y18" s="1">
        <f>ATAN(IMABS(W18)/IMABS(X18))</f>
        <v>0.8316548316172838</v>
      </c>
      <c r="Z18" s="1">
        <f>IMAGINARY(IMLN(IMDIV(IMDIV(W18,X18),Y18)))</f>
        <v>1.40431451920009</v>
      </c>
      <c r="AA18" s="1">
        <f t="shared" si="0"/>
        <v>0</v>
      </c>
      <c r="AB18" s="1">
        <f t="shared" si="1"/>
        <v>0</v>
      </c>
      <c r="AC18" s="1">
        <f>DEGREES(IMABS(Y18))</f>
        <v>47.6503118633335</v>
      </c>
      <c r="AD18" s="1">
        <f t="shared" si="2"/>
        <v>80.46129505910858</v>
      </c>
    </row>
    <row r="19" spans="1:30" ht="14.25">
      <c r="A19" s="4">
        <v>1</v>
      </c>
      <c r="B19" s="5">
        <v>0</v>
      </c>
      <c r="C19" s="4">
        <v>1.46</v>
      </c>
      <c r="D19" s="5">
        <v>0</v>
      </c>
      <c r="E19" s="4">
        <v>3.85</v>
      </c>
      <c r="F19" s="4">
        <v>-0.02</v>
      </c>
      <c r="G19" s="4">
        <v>70</v>
      </c>
      <c r="H19" s="4">
        <v>6330</v>
      </c>
      <c r="I19" s="1">
        <v>2832.473880286161</v>
      </c>
      <c r="J19" s="1">
        <v>1200</v>
      </c>
      <c r="K19" s="1" t="str">
        <f>COMPLEX(A19,B19)</f>
        <v>1</v>
      </c>
      <c r="L19" s="1" t="str">
        <f>COMPLEX(C19,D19)</f>
        <v>1.46</v>
      </c>
      <c r="M19" s="1" t="str">
        <f>COMPLEX(E19,F19)</f>
        <v>3.85-2E-002i</v>
      </c>
      <c r="N19" s="1" t="str">
        <f>COMPLEX(RADIANS(G19),0)</f>
        <v>1.22173047639603</v>
      </c>
      <c r="O19" s="1" t="str">
        <f>IMSQRT(IMSUB("1.0-0i",IMPRODUCT(IMSIN(N19),IMSIN(N19))))</f>
        <v>0.34202014332567</v>
      </c>
      <c r="P19" s="1" t="str">
        <f>IMDIV(IMSQRT(IMSUB(IMPRODUCT(L19,L19),IMPRODUCT(IMPRODUCT(K19,K19),IMSIN(N19)^2))),L19)</f>
        <v>0.765340938981253</v>
      </c>
      <c r="Q19" s="1" t="str">
        <f>IMDIV(IMSQRT(IMSUB(IMPRODUCT(M19,M19),IMPRODUCT(IMPRODUCT(K19,K19),IMSIN(N19)^2))),M19)</f>
        <v>0.969758644260474-3.19104068282549E-004i</v>
      </c>
      <c r="R19" s="1" t="str">
        <f>IMDIV(IMSUB(IMPRODUCT(L19,O19),IMPRODUCT(K19,P19)),IMSUM(IMPRODUCT(L19,O19),IMPRODUCT(K19,P19)))</f>
        <v>-0.210321467303541</v>
      </c>
      <c r="S19" s="1" t="str">
        <f>IMDIV(IMSUB(IMPRODUCT(K19,O19),IMPRODUCT(L19,P19)),IMSUM(IMPRODUCT(K19,O19),IMPRODUCT(L19,P19)))</f>
        <v>-0.531292387206063</v>
      </c>
      <c r="T19" s="1" t="str">
        <f>IMDIV(IMSUB(IMPRODUCT(M19,P19),IMPRODUCT(L19,Q19)),IMSUM(IMPRODUCT(M19,P19),IMPRODUCT(L19,Q19)))</f>
        <v>0.350895161110856-2.13330669701068E-003i</v>
      </c>
      <c r="U19" s="1" t="str">
        <f>IMDIV(IMSUB(IMPRODUCT(L19,P19),IMPRODUCT(M19,Q19)),IMSUM(IMPRODUCT(L19,P19),IMPRODUCT(M19,Q19)))</f>
        <v>-0.539317135311373+1.95857970300021E-003i</v>
      </c>
      <c r="V19" s="1" t="str">
        <f>IMPRODUCT(2*PI()*J19/H19,IMPRODUCT(L19,P19))</f>
        <v>1.33096061734094</v>
      </c>
      <c r="W19" s="1" t="str">
        <f>IMDIV(IMSUM(R19,IMPRODUCT(T19,IMEXP(IMPRODUCT("0-2i",V19)))),IMSUM(1,IMPRODUCT(R19,IMPRODUCT(T19,IMEXP(IMPRODUCT("0-2i",V19))))))</f>
        <v>-0.494642788730921-0.134554111638998i</v>
      </c>
      <c r="X19" s="1" t="str">
        <f>IMDIV(IMSUM(S19,IMPRODUCT(U19,IMEXP(IMPRODUCT("0-2i",V19)))),IMSUM(1,IMPRODUCT(S19,IMPRODUCT(U19,IMEXP(IMPRODUCT("0-2i",V19))))))</f>
        <v>-0.124246316272783+0.309713447084166i</v>
      </c>
      <c r="Y19" s="1">
        <f>ATAN(IMABS(W19)/IMABS(X19))</f>
        <v>0.9937293018600234</v>
      </c>
      <c r="Z19" s="1">
        <f>IMAGINARY(IMLN(IMDIV(IMDIV(W19,X19),Y19)))</f>
        <v>1.45488192716719</v>
      </c>
      <c r="AA19" s="1">
        <f t="shared" si="0"/>
        <v>0</v>
      </c>
      <c r="AB19" s="1">
        <f t="shared" si="1"/>
        <v>0</v>
      </c>
      <c r="AC19" s="1">
        <f>DEGREES(IMABS(Y19))</f>
        <v>56.93649497506113</v>
      </c>
      <c r="AD19" s="1">
        <f t="shared" si="2"/>
        <v>83.35859411653962</v>
      </c>
    </row>
    <row r="20" spans="1:30" ht="14.25">
      <c r="A20" s="4">
        <v>1</v>
      </c>
      <c r="B20" s="5">
        <v>0</v>
      </c>
      <c r="C20" s="4">
        <v>1.46</v>
      </c>
      <c r="D20" s="5">
        <v>0</v>
      </c>
      <c r="E20" s="4">
        <v>3.85</v>
      </c>
      <c r="F20" s="4">
        <v>-0.02</v>
      </c>
      <c r="G20" s="4">
        <v>70</v>
      </c>
      <c r="H20" s="4">
        <v>6330</v>
      </c>
      <c r="I20" s="1">
        <v>2832.473880286161</v>
      </c>
      <c r="J20" s="1">
        <v>1200</v>
      </c>
      <c r="K20" s="1" t="str">
        <f>COMPLEX(A20,B20)</f>
        <v>1</v>
      </c>
      <c r="L20" s="1" t="str">
        <f>COMPLEX(C20,D20)</f>
        <v>1.46</v>
      </c>
      <c r="M20" s="1" t="str">
        <f>COMPLEX(E20,F20)</f>
        <v>3.85-2E-002i</v>
      </c>
      <c r="N20" s="1" t="str">
        <f>COMPLEX(RADIANS(G20),0)</f>
        <v>1.22173047639603</v>
      </c>
      <c r="O20" s="1" t="str">
        <f>IMSQRT(IMSUB("1.0-0i",IMPRODUCT(IMSIN(N20),IMSIN(N20))))</f>
        <v>0.34202014332567</v>
      </c>
      <c r="P20" s="1" t="str">
        <f>IMDIV(IMSQRT(IMSUB(IMPRODUCT(L20,L20),IMPRODUCT(IMPRODUCT(K20,K20),IMSIN(N20)^2))),L20)</f>
        <v>0.765340938981253</v>
      </c>
      <c r="Q20" s="1" t="str">
        <f>IMDIV(IMSQRT(IMSUB(IMPRODUCT(M20,M20),IMPRODUCT(IMPRODUCT(K20,K20),IMSIN(N20)^2))),M20)</f>
        <v>0.969758644260474-3.19104068282549E-004i</v>
      </c>
      <c r="R20" s="1" t="str">
        <f>IMDIV(IMSUB(IMPRODUCT(L20,O20),IMPRODUCT(K20,P20)),IMSUM(IMPRODUCT(L20,O20),IMPRODUCT(K20,P20)))</f>
        <v>-0.210321467303541</v>
      </c>
      <c r="S20" s="1" t="str">
        <f>IMDIV(IMSUB(IMPRODUCT(K20,O20),IMPRODUCT(L20,P20)),IMSUM(IMPRODUCT(K20,O20),IMPRODUCT(L20,P20)))</f>
        <v>-0.531292387206063</v>
      </c>
      <c r="T20" s="1" t="str">
        <f>IMDIV(IMSUB(IMPRODUCT(M20,P20),IMPRODUCT(L20,Q20)),IMSUM(IMPRODUCT(M20,P20),IMPRODUCT(L20,Q20)))</f>
        <v>0.350895161110856-2.13330669701068E-003i</v>
      </c>
      <c r="U20" s="1" t="str">
        <f>IMDIV(IMSUB(IMPRODUCT(L20,P20),IMPRODUCT(M20,Q20)),IMSUM(IMPRODUCT(L20,P20),IMPRODUCT(M20,Q20)))</f>
        <v>-0.539317135311373+1.95857970300021E-003i</v>
      </c>
      <c r="V20" s="1" t="str">
        <f>IMPRODUCT(2*PI()*J20/H20,IMPRODUCT(L20,P20))</f>
        <v>1.33096061734094</v>
      </c>
      <c r="W20" s="1" t="str">
        <f>IMDIV(IMSUM(R20,IMPRODUCT(T20,IMEXP(IMPRODUCT("0-2i",V20)))),IMSUM(1,IMPRODUCT(R20,IMPRODUCT(T20,IMEXP(IMPRODUCT("0-2i",V20))))))</f>
        <v>-0.494642788730921-0.134554111638998i</v>
      </c>
      <c r="X20" s="1" t="str">
        <f>IMDIV(IMSUM(S20,IMPRODUCT(U20,IMEXP(IMPRODUCT("0-2i",V20)))),IMSUM(1,IMPRODUCT(S20,IMPRODUCT(U20,IMEXP(IMPRODUCT("0-2i",V20))))))</f>
        <v>-0.124246316272783+0.309713447084166i</v>
      </c>
      <c r="Y20" s="1">
        <f>ATAN(IMABS(W20)/IMABS(X20))</f>
        <v>0.9937293018600234</v>
      </c>
      <c r="Z20" s="1">
        <f>IMAGINARY(IMLN(IMDIV(IMDIV(W20,X20),Y20)))</f>
        <v>1.45488192716719</v>
      </c>
      <c r="AA20" s="1">
        <f t="shared" si="0"/>
        <v>0</v>
      </c>
      <c r="AB20" s="1">
        <f t="shared" si="1"/>
        <v>0</v>
      </c>
      <c r="AC20" s="1">
        <f>DEGREES(IMABS(Y20))</f>
        <v>56.93649497506113</v>
      </c>
      <c r="AD20" s="1">
        <f t="shared" si="2"/>
        <v>83.35859411653962</v>
      </c>
    </row>
    <row r="21" spans="1:30" ht="14.25">
      <c r="A21" s="4">
        <v>1</v>
      </c>
      <c r="B21" s="5">
        <v>0</v>
      </c>
      <c r="C21" s="4">
        <v>1.46</v>
      </c>
      <c r="D21" s="5">
        <v>0</v>
      </c>
      <c r="E21" s="4">
        <v>3.85</v>
      </c>
      <c r="F21" s="4">
        <v>-0.02</v>
      </c>
      <c r="G21" s="4">
        <v>70</v>
      </c>
      <c r="H21" s="4">
        <v>6330</v>
      </c>
      <c r="I21" s="1">
        <v>2832.473880286161</v>
      </c>
      <c r="J21" s="1">
        <v>1320</v>
      </c>
      <c r="K21" s="1" t="str">
        <f>COMPLEX(A21,B21)</f>
        <v>1</v>
      </c>
      <c r="L21" s="1" t="str">
        <f>COMPLEX(C21,D21)</f>
        <v>1.46</v>
      </c>
      <c r="M21" s="1" t="str">
        <f>COMPLEX(E21,F21)</f>
        <v>3.85-2E-002i</v>
      </c>
      <c r="N21" s="1" t="str">
        <f>COMPLEX(RADIANS(G21),0)</f>
        <v>1.22173047639603</v>
      </c>
      <c r="O21" s="1" t="str">
        <f>IMSQRT(IMSUB("1.0-0i",IMPRODUCT(IMSIN(N21),IMSIN(N21))))</f>
        <v>0.34202014332567</v>
      </c>
      <c r="P21" s="1" t="str">
        <f>IMDIV(IMSQRT(IMSUB(IMPRODUCT(L21,L21),IMPRODUCT(IMPRODUCT(K21,K21),IMSIN(N21)^2))),L21)</f>
        <v>0.765340938981253</v>
      </c>
      <c r="Q21" s="1" t="str">
        <f>IMDIV(IMSQRT(IMSUB(IMPRODUCT(M21,M21),IMPRODUCT(IMPRODUCT(K21,K21),IMSIN(N21)^2))),M21)</f>
        <v>0.969758644260474-3.19104068282549E-004i</v>
      </c>
      <c r="R21" s="1" t="str">
        <f>IMDIV(IMSUB(IMPRODUCT(L21,O21),IMPRODUCT(K21,P21)),IMSUM(IMPRODUCT(L21,O21),IMPRODUCT(K21,P21)))</f>
        <v>-0.210321467303541</v>
      </c>
      <c r="S21" s="1" t="str">
        <f>IMDIV(IMSUB(IMPRODUCT(K21,O21),IMPRODUCT(L21,P21)),IMSUM(IMPRODUCT(K21,O21),IMPRODUCT(L21,P21)))</f>
        <v>-0.531292387206063</v>
      </c>
      <c r="T21" s="1" t="str">
        <f>IMDIV(IMSUB(IMPRODUCT(M21,P21),IMPRODUCT(L21,Q21)),IMSUM(IMPRODUCT(M21,P21),IMPRODUCT(L21,Q21)))</f>
        <v>0.350895161110856-2.13330669701068E-003i</v>
      </c>
      <c r="U21" s="1" t="str">
        <f>IMDIV(IMSUB(IMPRODUCT(L21,P21),IMPRODUCT(M21,Q21)),IMSUM(IMPRODUCT(L21,P21),IMPRODUCT(M21,Q21)))</f>
        <v>-0.539317135311373+1.95857970300021E-003i</v>
      </c>
      <c r="V21" s="1" t="str">
        <f>IMPRODUCT(2*PI()*J21/H21,IMPRODUCT(L21,P21))</f>
        <v>1.46405667907503</v>
      </c>
      <c r="W21" s="1" t="str">
        <f>IMDIV(IMSUM(R21,IMPRODUCT(T21,IMEXP(IMPRODUCT("0-2i",V21)))),IMSUM(1,IMPRODUCT(R21,IMPRODUCT(T21,IMEXP(IMPRODUCT("0-2i",V21))))))</f>
        <v>-0.517259138621935-6.0058053682067E-002i</v>
      </c>
      <c r="X21" s="1" t="str">
        <f>IMDIV(IMSUM(S21,IMPRODUCT(U21,IMEXP(IMPRODUCT("0-2i",V21)))),IMSUM(1,IMPRODUCT(S21,IMPRODUCT(U21,IMEXP(IMPRODUCT("0-2i",V21))))))</f>
        <v>-1.81038701636518E-002+0.154589769475858i</v>
      </c>
      <c r="Y21" s="1">
        <f>ATAN(IMABS(W21)/IMABS(X21))</f>
        <v>1.280351116879375</v>
      </c>
      <c r="Z21" s="1">
        <f>IMAGINARY(IMLN(IMDIV(IMDIV(W21,X21),Y21)))</f>
        <v>1.56980889513946</v>
      </c>
      <c r="AA21" s="1">
        <f t="shared" si="0"/>
        <v>0</v>
      </c>
      <c r="AB21" s="1">
        <f t="shared" si="1"/>
        <v>0</v>
      </c>
      <c r="AC21" s="1">
        <f>DEGREES(IMABS(Y21))</f>
        <v>73.35871529204937</v>
      </c>
      <c r="AD21" s="1">
        <f t="shared" si="2"/>
        <v>89.94342433358587</v>
      </c>
    </row>
    <row r="22" spans="1:30" ht="14.25">
      <c r="A22" s="4">
        <v>1</v>
      </c>
      <c r="B22" s="5">
        <v>0</v>
      </c>
      <c r="C22" s="4">
        <v>1.46</v>
      </c>
      <c r="D22" s="5">
        <v>0</v>
      </c>
      <c r="E22" s="4">
        <v>3.85</v>
      </c>
      <c r="F22" s="4">
        <v>-0.02</v>
      </c>
      <c r="G22" s="4">
        <v>70</v>
      </c>
      <c r="H22" s="4">
        <v>6330</v>
      </c>
      <c r="I22" s="1">
        <v>2832.473880286161</v>
      </c>
      <c r="J22" s="1">
        <v>1340</v>
      </c>
      <c r="K22" s="1" t="str">
        <f>COMPLEX(A22,B22)</f>
        <v>1</v>
      </c>
      <c r="L22" s="1" t="str">
        <f>COMPLEX(C22,D22)</f>
        <v>1.46</v>
      </c>
      <c r="M22" s="1" t="str">
        <f>COMPLEX(E22,F22)</f>
        <v>3.85-2E-002i</v>
      </c>
      <c r="N22" s="1" t="str">
        <f>COMPLEX(RADIANS(G22),0)</f>
        <v>1.22173047639603</v>
      </c>
      <c r="O22" s="1" t="str">
        <f>IMSQRT(IMSUB("1.0-0i",IMPRODUCT(IMSIN(N22),IMSIN(N22))))</f>
        <v>0.34202014332567</v>
      </c>
      <c r="P22" s="1" t="str">
        <f>IMDIV(IMSQRT(IMSUB(IMPRODUCT(L22,L22),IMPRODUCT(IMPRODUCT(K22,K22),IMSIN(N22)^2))),L22)</f>
        <v>0.765340938981253</v>
      </c>
      <c r="Q22" s="1" t="str">
        <f>IMDIV(IMSQRT(IMSUB(IMPRODUCT(M22,M22),IMPRODUCT(IMPRODUCT(K22,K22),IMSIN(N22)^2))),M22)</f>
        <v>0.969758644260474-3.19104068282549E-004i</v>
      </c>
      <c r="R22" s="1" t="str">
        <f>IMDIV(IMSUB(IMPRODUCT(L22,O22),IMPRODUCT(K22,P22)),IMSUM(IMPRODUCT(L22,O22),IMPRODUCT(K22,P22)))</f>
        <v>-0.210321467303541</v>
      </c>
      <c r="S22" s="1" t="str">
        <f>IMDIV(IMSUB(IMPRODUCT(K22,O22),IMPRODUCT(L22,P22)),IMSUM(IMPRODUCT(K22,O22),IMPRODUCT(L22,P22)))</f>
        <v>-0.531292387206063</v>
      </c>
      <c r="T22" s="1" t="str">
        <f>IMDIV(IMSUB(IMPRODUCT(M22,P22),IMPRODUCT(L22,Q22)),IMSUM(IMPRODUCT(M22,P22),IMPRODUCT(L22,Q22)))</f>
        <v>0.350895161110856-2.13330669701068E-003i</v>
      </c>
      <c r="U22" s="1" t="str">
        <f>IMDIV(IMSUB(IMPRODUCT(L22,P22),IMPRODUCT(M22,Q22)),IMSUM(IMPRODUCT(L22,P22),IMPRODUCT(M22,Q22)))</f>
        <v>-0.539317135311373+1.95857970300021E-003i</v>
      </c>
      <c r="V22" s="1" t="str">
        <f>IMPRODUCT(2*PI()*J22/H22,IMPRODUCT(L22,P22))</f>
        <v>1.48623935603072</v>
      </c>
      <c r="W22" s="1" t="str">
        <f>IMDIV(IMSUM(R22,IMPRODUCT(T22,IMEXP(IMPRODUCT("0-2i",V22)))),IMSUM(1,IMPRODUCT(R22,IMPRODUCT(T22,IMEXP(IMPRODUCT("0-2i",V22))))))</f>
        <v>-0.519317879842869-4.72910983532725E-002i</v>
      </c>
      <c r="X22" s="1" t="str">
        <f>IMDIV(IMSUM(S22,IMPRODUCT(U22,IMEXP(IMPRODUCT("0-2i",V22)))),IMSUM(1,IMPRODUCT(S22,IMPRODUCT(U22,IMEXP(IMPRODUCT("0-2i",V22))))))</f>
        <v>-7.19623859901375E-003+0.123368284774546i</v>
      </c>
      <c r="Y22" s="1">
        <f>ATAN(IMABS(W22)/IMABS(X22))</f>
        <v>1.338107341265139</v>
      </c>
      <c r="Z22" s="1">
        <f>IMAGINARY(IMLN(IMDIV(IMDIV(W22,X22),Y22)))</f>
        <v>1.60334440058023</v>
      </c>
      <c r="AA22" s="1">
        <f t="shared" si="0"/>
        <v>0</v>
      </c>
      <c r="AB22" s="1">
        <f t="shared" si="1"/>
        <v>0</v>
      </c>
      <c r="AC22" s="1">
        <f>DEGREES(IMABS(Y22))</f>
        <v>76.6679031899642</v>
      </c>
      <c r="AD22" s="1">
        <f t="shared" si="2"/>
        <v>91.86486725917999</v>
      </c>
    </row>
    <row r="23" spans="1:30" ht="14.25">
      <c r="A23" s="4">
        <v>1</v>
      </c>
      <c r="B23" s="5">
        <v>0</v>
      </c>
      <c r="C23" s="4">
        <v>1.46</v>
      </c>
      <c r="D23" s="5">
        <v>0</v>
      </c>
      <c r="E23" s="4">
        <v>3.85</v>
      </c>
      <c r="F23" s="4">
        <v>-0.02</v>
      </c>
      <c r="G23" s="4">
        <v>70</v>
      </c>
      <c r="H23" s="4">
        <v>6330</v>
      </c>
      <c r="I23" s="1">
        <v>2832.473880286161</v>
      </c>
      <c r="J23" s="1">
        <v>1360</v>
      </c>
      <c r="K23" s="1" t="str">
        <f>COMPLEX(A23,B23)</f>
        <v>1</v>
      </c>
      <c r="L23" s="1" t="str">
        <f>COMPLEX(C23,D23)</f>
        <v>1.46</v>
      </c>
      <c r="M23" s="1" t="str">
        <f>COMPLEX(E23,F23)</f>
        <v>3.85-2E-002i</v>
      </c>
      <c r="N23" s="1" t="str">
        <f>COMPLEX(RADIANS(G23),0)</f>
        <v>1.22173047639603</v>
      </c>
      <c r="O23" s="1" t="str">
        <f>IMSQRT(IMSUB("1.0-0i",IMPRODUCT(IMSIN(N23),IMSIN(N23))))</f>
        <v>0.34202014332567</v>
      </c>
      <c r="P23" s="1" t="str">
        <f>IMDIV(IMSQRT(IMSUB(IMPRODUCT(L23,L23),IMPRODUCT(IMPRODUCT(K23,K23),IMSIN(N23)^2))),L23)</f>
        <v>0.765340938981253</v>
      </c>
      <c r="Q23" s="1" t="str">
        <f>IMDIV(IMSQRT(IMSUB(IMPRODUCT(M23,M23),IMPRODUCT(IMPRODUCT(K23,K23),IMSIN(N23)^2))),M23)</f>
        <v>0.969758644260474-3.19104068282549E-004i</v>
      </c>
      <c r="R23" s="1" t="str">
        <f>IMDIV(IMSUB(IMPRODUCT(L23,O23),IMPRODUCT(K23,P23)),IMSUM(IMPRODUCT(L23,O23),IMPRODUCT(K23,P23)))</f>
        <v>-0.210321467303541</v>
      </c>
      <c r="S23" s="1" t="str">
        <f>IMDIV(IMSUB(IMPRODUCT(K23,O23),IMPRODUCT(L23,P23)),IMSUM(IMPRODUCT(K23,O23),IMPRODUCT(L23,P23)))</f>
        <v>-0.531292387206063</v>
      </c>
      <c r="T23" s="1" t="str">
        <f>IMDIV(IMSUB(IMPRODUCT(M23,P23),IMPRODUCT(L23,Q23)),IMSUM(IMPRODUCT(M23,P23),IMPRODUCT(L23,Q23)))</f>
        <v>0.350895161110856-2.13330669701068E-003i</v>
      </c>
      <c r="U23" s="1" t="str">
        <f>IMDIV(IMSUB(IMPRODUCT(L23,P23),IMPRODUCT(M23,Q23)),IMSUM(IMPRODUCT(L23,P23),IMPRODUCT(M23,Q23)))</f>
        <v>-0.539317135311373+1.95857970300021E-003i</v>
      </c>
      <c r="V23" s="1" t="str">
        <f>IMPRODUCT(2*PI()*J23/H23,IMPRODUCT(L23,P23))</f>
        <v>1.5084220329864</v>
      </c>
      <c r="W23" s="1" t="str">
        <f>IMDIV(IMSUM(R23,IMPRODUCT(T23,IMEXP(IMPRODUCT("0-2i",V23)))),IMSUM(1,IMPRODUCT(R23,IMPRODUCT(T23,IMEXP(IMPRODUCT("0-2i",V23))))))</f>
        <v>-0.520884378426782-3.44664677727735E-002i</v>
      </c>
      <c r="X23" s="1" t="str">
        <f>IMDIV(IMSUM(S23,IMPRODUCT(U23,IMEXP(IMPRODUCT("0-2i",V23)))),IMSUM(1,IMPRODUCT(S23,IMPRODUCT(U23,IMEXP(IMPRODUCT("0-2i",V23))))))</f>
        <v>1.28942212731417E-003+9.11255138916265E-002i</v>
      </c>
      <c r="Y23" s="1">
        <f>ATAN(IMABS(W23)/IMABS(X23))</f>
        <v>1.3979586111571487</v>
      </c>
      <c r="Z23" s="1">
        <f>IMAGINARY(IMLN(IMDIV(IMDIV(W23,X23),Y23)))</f>
        <v>1.65101815518049</v>
      </c>
      <c r="AA23" s="1">
        <f t="shared" si="0"/>
        <v>0</v>
      </c>
      <c r="AB23" s="1">
        <f t="shared" si="1"/>
        <v>0</v>
      </c>
      <c r="AC23" s="1">
        <f>DEGREES(IMABS(Y23))</f>
        <v>80.09712835327478</v>
      </c>
      <c r="AD23" s="1">
        <f t="shared" si="2"/>
        <v>94.5963721913173</v>
      </c>
    </row>
    <row r="24" spans="1:30" ht="14.25">
      <c r="A24" s="4">
        <v>1</v>
      </c>
      <c r="B24" s="5">
        <v>0</v>
      </c>
      <c r="C24" s="4">
        <v>1.46</v>
      </c>
      <c r="D24" s="5">
        <v>0</v>
      </c>
      <c r="E24" s="4">
        <v>3.85</v>
      </c>
      <c r="F24" s="4">
        <v>-0.02</v>
      </c>
      <c r="G24" s="4">
        <v>70</v>
      </c>
      <c r="H24" s="4">
        <v>6330</v>
      </c>
      <c r="I24" s="1">
        <v>2832.473880286161</v>
      </c>
      <c r="J24" s="1">
        <v>1380</v>
      </c>
      <c r="K24" s="1" t="str">
        <f>COMPLEX(A24,B24)</f>
        <v>1</v>
      </c>
      <c r="L24" s="1" t="str">
        <f>COMPLEX(C24,D24)</f>
        <v>1.46</v>
      </c>
      <c r="M24" s="1" t="str">
        <f>COMPLEX(E24,F24)</f>
        <v>3.85-2E-002i</v>
      </c>
      <c r="N24" s="1" t="str">
        <f>COMPLEX(RADIANS(G24),0)</f>
        <v>1.22173047639603</v>
      </c>
      <c r="O24" s="1" t="str">
        <f>IMSQRT(IMSUB("1.0-0i",IMPRODUCT(IMSIN(N24),IMSIN(N24))))</f>
        <v>0.34202014332567</v>
      </c>
      <c r="P24" s="1" t="str">
        <f>IMDIV(IMSQRT(IMSUB(IMPRODUCT(L24,L24),IMPRODUCT(IMPRODUCT(K24,K24),IMSIN(N24)^2))),L24)</f>
        <v>0.765340938981253</v>
      </c>
      <c r="Q24" s="1" t="str">
        <f>IMDIV(IMSQRT(IMSUB(IMPRODUCT(M24,M24),IMPRODUCT(IMPRODUCT(K24,K24),IMSIN(N24)^2))),M24)</f>
        <v>0.969758644260474-3.19104068282549E-004i</v>
      </c>
      <c r="R24" s="1" t="str">
        <f>IMDIV(IMSUB(IMPRODUCT(L24,O24),IMPRODUCT(K24,P24)),IMSUM(IMPRODUCT(L24,O24),IMPRODUCT(K24,P24)))</f>
        <v>-0.210321467303541</v>
      </c>
      <c r="S24" s="1" t="str">
        <f>IMDIV(IMSUB(IMPRODUCT(K24,O24),IMPRODUCT(L24,P24)),IMSUM(IMPRODUCT(K24,O24),IMPRODUCT(L24,P24)))</f>
        <v>-0.531292387206063</v>
      </c>
      <c r="T24" s="1" t="str">
        <f>IMDIV(IMSUB(IMPRODUCT(M24,P24),IMPRODUCT(L24,Q24)),IMSUM(IMPRODUCT(M24,P24),IMPRODUCT(L24,Q24)))</f>
        <v>0.350895161110856-2.13330669701068E-003i</v>
      </c>
      <c r="U24" s="1" t="str">
        <f>IMDIV(IMSUB(IMPRODUCT(L24,P24),IMPRODUCT(M24,Q24)),IMSUM(IMPRODUCT(L24,P24),IMPRODUCT(M24,Q24)))</f>
        <v>-0.539317135311373+1.95857970300021E-003i</v>
      </c>
      <c r="V24" s="1" t="str">
        <f>IMPRODUCT(2*PI()*J24/H24,IMPRODUCT(L24,P24))</f>
        <v>1.53060470994208</v>
      </c>
      <c r="W24" s="1" t="str">
        <f>IMDIV(IMSUM(R24,IMPRODUCT(T24,IMEXP(IMPRODUCT("0-2i",V24)))),IMSUM(1,IMPRODUCT(R24,IMPRODUCT(T24,IMEXP(IMPRODUCT("0-2i",V24))))))</f>
        <v>-0.52195790372734-2.15999168615634E-002i</v>
      </c>
      <c r="X24" s="1" t="str">
        <f>IMDIV(IMSUM(S24,IMPRODUCT(U24,IMEXP(IMPRODUCT("0-2i",V24)))),IMSUM(1,IMPRODUCT(S24,IMPRODUCT(U24,IMEXP(IMPRODUCT("0-2i",V24))))))</f>
        <v>7.22902760527237E-003+5.81150392747158E-002i</v>
      </c>
      <c r="Y24" s="1">
        <f>ATAN(IMABS(W24)/IMABS(X24))</f>
        <v>1.4591597956276174</v>
      </c>
      <c r="Z24" s="1">
        <f>IMAGINARY(IMLN(IMDIV(IMDIV(W24,X24),Y24)))</f>
        <v>1.73591120927431</v>
      </c>
      <c r="AA24" s="1">
        <f t="shared" si="0"/>
        <v>0</v>
      </c>
      <c r="AB24" s="1">
        <f t="shared" si="1"/>
        <v>0</v>
      </c>
      <c r="AC24" s="1">
        <f>DEGREES(IMABS(Y24))</f>
        <v>83.60369792463423</v>
      </c>
      <c r="AD24" s="1">
        <f t="shared" si="2"/>
        <v>99.46038590086899</v>
      </c>
    </row>
    <row r="25" spans="1:30" ht="14.25">
      <c r="A25" s="4">
        <v>1</v>
      </c>
      <c r="B25" s="5">
        <v>0</v>
      </c>
      <c r="C25" s="4">
        <v>1.46</v>
      </c>
      <c r="D25" s="5">
        <v>0</v>
      </c>
      <c r="E25" s="4">
        <v>3.85</v>
      </c>
      <c r="F25" s="4">
        <v>-0.02</v>
      </c>
      <c r="G25" s="4">
        <v>70</v>
      </c>
      <c r="H25" s="4">
        <v>6330</v>
      </c>
      <c r="I25" s="1">
        <v>2832.473880286161</v>
      </c>
      <c r="J25" s="1">
        <v>1400</v>
      </c>
      <c r="K25" s="1" t="str">
        <f>COMPLEX(A25,B25)</f>
        <v>1</v>
      </c>
      <c r="L25" s="1" t="str">
        <f>COMPLEX(C25,D25)</f>
        <v>1.46</v>
      </c>
      <c r="M25" s="1" t="str">
        <f>COMPLEX(E25,F25)</f>
        <v>3.85-2E-002i</v>
      </c>
      <c r="N25" s="1" t="str">
        <f>COMPLEX(RADIANS(G25),0)</f>
        <v>1.22173047639603</v>
      </c>
      <c r="O25" s="1" t="str">
        <f>IMSQRT(IMSUB("1.0-0i",IMPRODUCT(IMSIN(N25),IMSIN(N25))))</f>
        <v>0.34202014332567</v>
      </c>
      <c r="P25" s="1" t="str">
        <f>IMDIV(IMSQRT(IMSUB(IMPRODUCT(L25,L25),IMPRODUCT(IMPRODUCT(K25,K25),IMSIN(N25)^2))),L25)</f>
        <v>0.765340938981253</v>
      </c>
      <c r="Q25" s="1" t="str">
        <f>IMDIV(IMSQRT(IMSUB(IMPRODUCT(M25,M25),IMPRODUCT(IMPRODUCT(K25,K25),IMSIN(N25)^2))),M25)</f>
        <v>0.969758644260474-3.19104068282549E-004i</v>
      </c>
      <c r="R25" s="1" t="str">
        <f>IMDIV(IMSUB(IMPRODUCT(L25,O25),IMPRODUCT(K25,P25)),IMSUM(IMPRODUCT(L25,O25),IMPRODUCT(K25,P25)))</f>
        <v>-0.210321467303541</v>
      </c>
      <c r="S25" s="1" t="str">
        <f>IMDIV(IMSUB(IMPRODUCT(K25,O25),IMPRODUCT(L25,P25)),IMSUM(IMPRODUCT(K25,O25),IMPRODUCT(L25,P25)))</f>
        <v>-0.531292387206063</v>
      </c>
      <c r="T25" s="1" t="str">
        <f>IMDIV(IMSUB(IMPRODUCT(M25,P25),IMPRODUCT(L25,Q25)),IMSUM(IMPRODUCT(M25,P25),IMPRODUCT(L25,Q25)))</f>
        <v>0.350895161110856-2.13330669701068E-003i</v>
      </c>
      <c r="U25" s="1" t="str">
        <f>IMDIV(IMSUB(IMPRODUCT(L25,P25),IMPRODUCT(M25,Q25)),IMSUM(IMPRODUCT(L25,P25),IMPRODUCT(M25,Q25)))</f>
        <v>-0.539317135311373+1.95857970300021E-003i</v>
      </c>
      <c r="V25" s="1" t="str">
        <f>IMPRODUCT(2*PI()*J25/H25,IMPRODUCT(L25,P25))</f>
        <v>1.55278738689776</v>
      </c>
      <c r="W25" s="1" t="str">
        <f>IMDIV(IMSUM(R25,IMPRODUCT(T25,IMEXP(IMPRODUCT("0-2i",V25)))),IMSUM(1,IMPRODUCT(R25,IMPRODUCT(T25,IMEXP(IMPRODUCT("0-2i",V25))))))</f>
        <v>-0.522537960303442-8.70714377223205E-003i</v>
      </c>
      <c r="X25" s="1" t="str">
        <f>IMDIV(IMSUM(S25,IMPRODUCT(U25,IMEXP(IMPRODUCT("0-2i",V25)))),IMSUM(1,IMPRODUCT(S25,IMPRODUCT(U25,IMEXP(IMPRODUCT("0-2i",V25))))))</f>
        <v>1.05339430138155E-002+2.4608969168937E-002i</v>
      </c>
      <c r="Y25" s="1">
        <f>ATAN(IMABS(W25)/IMABS(X25))</f>
        <v>1.5196198497366384</v>
      </c>
      <c r="Z25" s="1">
        <f>IMAGINARY(IMLN(IMDIV(IMDIV(W25,X25),Y25)))</f>
        <v>1.99191168326846</v>
      </c>
      <c r="AA25" s="1">
        <f t="shared" si="0"/>
        <v>0</v>
      </c>
      <c r="AB25" s="1">
        <f t="shared" si="1"/>
        <v>0</v>
      </c>
      <c r="AC25" s="1">
        <f>DEGREES(IMABS(Y25))</f>
        <v>87.06780385421372</v>
      </c>
      <c r="AD25" s="1">
        <f t="shared" si="2"/>
        <v>114.12813261408235</v>
      </c>
    </row>
    <row r="26" spans="1:30" ht="14.25">
      <c r="A26" s="4">
        <v>1</v>
      </c>
      <c r="B26" s="5">
        <v>0</v>
      </c>
      <c r="C26" s="4">
        <v>1.46</v>
      </c>
      <c r="D26" s="5">
        <v>0</v>
      </c>
      <c r="E26" s="4">
        <v>3.85</v>
      </c>
      <c r="F26" s="4">
        <v>-0.02</v>
      </c>
      <c r="G26" s="4">
        <v>70</v>
      </c>
      <c r="H26" s="4">
        <v>6330</v>
      </c>
      <c r="I26" s="1">
        <v>2832.473880286161</v>
      </c>
      <c r="J26" s="1">
        <v>1410</v>
      </c>
      <c r="K26" s="1" t="str">
        <f>COMPLEX(A26,B26)</f>
        <v>1</v>
      </c>
      <c r="L26" s="1" t="str">
        <f>COMPLEX(C26,D26)</f>
        <v>1.46</v>
      </c>
      <c r="M26" s="1" t="str">
        <f>COMPLEX(E26,F26)</f>
        <v>3.85-2E-002i</v>
      </c>
      <c r="N26" s="1" t="str">
        <f>COMPLEX(RADIANS(G26),0)</f>
        <v>1.22173047639603</v>
      </c>
      <c r="O26" s="1" t="str">
        <f>IMSQRT(IMSUB("1.0-0i",IMPRODUCT(IMSIN(N26),IMSIN(N26))))</f>
        <v>0.34202014332567</v>
      </c>
      <c r="P26" s="1" t="str">
        <f>IMDIV(IMSQRT(IMSUB(IMPRODUCT(L26,L26),IMPRODUCT(IMPRODUCT(K26,K26),IMSIN(N26)^2))),L26)</f>
        <v>0.765340938981253</v>
      </c>
      <c r="Q26" s="1" t="str">
        <f>IMDIV(IMSQRT(IMSUB(IMPRODUCT(M26,M26),IMPRODUCT(IMPRODUCT(K26,K26),IMSIN(N26)^2))),M26)</f>
        <v>0.969758644260474-3.19104068282549E-004i</v>
      </c>
      <c r="R26" s="1" t="str">
        <f>IMDIV(IMSUB(IMPRODUCT(L26,O26),IMPRODUCT(K26,P26)),IMSUM(IMPRODUCT(L26,O26),IMPRODUCT(K26,P26)))</f>
        <v>-0.210321467303541</v>
      </c>
      <c r="S26" s="1" t="str">
        <f>IMDIV(IMSUB(IMPRODUCT(K26,O26),IMPRODUCT(L26,P26)),IMSUM(IMPRODUCT(K26,O26),IMPRODUCT(L26,P26)))</f>
        <v>-0.531292387206063</v>
      </c>
      <c r="T26" s="1" t="str">
        <f>IMDIV(IMSUB(IMPRODUCT(M26,P26),IMPRODUCT(L26,Q26)),IMSUM(IMPRODUCT(M26,P26),IMPRODUCT(L26,Q26)))</f>
        <v>0.350895161110856-2.13330669701068E-003i</v>
      </c>
      <c r="U26" s="1" t="str">
        <f>IMDIV(IMSUB(IMPRODUCT(L26,P26),IMPRODUCT(M26,Q26)),IMSUM(IMPRODUCT(L26,P26),IMPRODUCT(M26,Q26)))</f>
        <v>-0.539317135311373+1.95857970300021E-003i</v>
      </c>
      <c r="V26" s="1" t="str">
        <f>IMPRODUCT(2*PI()*J26/H26,IMPRODUCT(L26,P26))</f>
        <v>1.5638787253756</v>
      </c>
      <c r="W26" s="1" t="str">
        <f>IMDIV(IMSUM(R26,IMPRODUCT(T26,IMEXP(IMPRODUCT("0-2i",V26)))),IMSUM(1,IMPRODUCT(R26,IMPRODUCT(T26,IMEXP(IMPRODUCT("0-2i",V26))))))</f>
        <v>-0.522642845856233-2.25581923351047E-003i</v>
      </c>
      <c r="X26" s="1" t="str">
        <f>IMDIV(IMSUM(S26,IMPRODUCT(U26,IMEXP(IMPRODUCT("0-2i",V26)))),IMSUM(1,IMPRODUCT(S26,IMPRODUCT(U26,IMEXP(IMPRODUCT("0-2i",V26))))))</f>
        <v>1.11812085388245E-002+7.75864464013193E-003i</v>
      </c>
      <c r="Y26" s="1">
        <f>ATAN(IMABS(W26)/IMABS(X26))</f>
        <v>1.5447628569804337</v>
      </c>
      <c r="Z26" s="1">
        <f>IMAGINARY(IMLN(IMDIV(IMDIV(W26,X26),Y26)))</f>
        <v>2.53928829893235</v>
      </c>
      <c r="AA26" s="1">
        <f t="shared" si="0"/>
        <v>0</v>
      </c>
      <c r="AB26" s="1">
        <f t="shared" si="1"/>
        <v>0</v>
      </c>
      <c r="AC26" s="1">
        <f>DEGREES(IMABS(Y26))</f>
        <v>88.50839205355005</v>
      </c>
      <c r="AD26" s="1">
        <f t="shared" si="2"/>
        <v>145.4905024957778</v>
      </c>
    </row>
    <row r="27" spans="1:30" ht="14.25">
      <c r="A27" s="4">
        <v>1</v>
      </c>
      <c r="B27" s="5">
        <v>0</v>
      </c>
      <c r="C27" s="4">
        <v>1.46</v>
      </c>
      <c r="D27" s="5">
        <v>0</v>
      </c>
      <c r="E27" s="4">
        <v>3.85</v>
      </c>
      <c r="F27" s="4">
        <v>-0.02</v>
      </c>
      <c r="G27" s="4">
        <v>70</v>
      </c>
      <c r="H27" s="4">
        <v>6330</v>
      </c>
      <c r="I27" s="1">
        <v>2832.473880286161</v>
      </c>
      <c r="J27" s="1">
        <v>1420</v>
      </c>
      <c r="K27" s="1" t="str">
        <f>COMPLEX(A27,B27)</f>
        <v>1</v>
      </c>
      <c r="L27" s="1" t="str">
        <f>COMPLEX(C27,D27)</f>
        <v>1.46</v>
      </c>
      <c r="M27" s="1" t="str">
        <f>COMPLEX(E27,F27)</f>
        <v>3.85-2E-002i</v>
      </c>
      <c r="N27" s="1" t="str">
        <f>COMPLEX(RADIANS(G27),0)</f>
        <v>1.22173047639603</v>
      </c>
      <c r="O27" s="1" t="str">
        <f>IMSQRT(IMSUB("1.0-0i",IMPRODUCT(IMSIN(N27),IMSIN(N27))))</f>
        <v>0.34202014332567</v>
      </c>
      <c r="P27" s="1" t="str">
        <f>IMDIV(IMSQRT(IMSUB(IMPRODUCT(L27,L27),IMPRODUCT(IMPRODUCT(K27,K27),IMSIN(N27)^2))),L27)</f>
        <v>0.765340938981253</v>
      </c>
      <c r="Q27" s="1" t="str">
        <f>IMDIV(IMSQRT(IMSUB(IMPRODUCT(M27,M27),IMPRODUCT(IMPRODUCT(K27,K27),IMSIN(N27)^2))),M27)</f>
        <v>0.969758644260474-3.19104068282549E-004i</v>
      </c>
      <c r="R27" s="1" t="str">
        <f>IMDIV(IMSUB(IMPRODUCT(L27,O27),IMPRODUCT(K27,P27)),IMSUM(IMPRODUCT(L27,O27),IMPRODUCT(K27,P27)))</f>
        <v>-0.210321467303541</v>
      </c>
      <c r="S27" s="1" t="str">
        <f>IMDIV(IMSUB(IMPRODUCT(K27,O27),IMPRODUCT(L27,P27)),IMSUM(IMPRODUCT(K27,O27),IMPRODUCT(L27,P27)))</f>
        <v>-0.531292387206063</v>
      </c>
      <c r="T27" s="1" t="str">
        <f>IMDIV(IMSUB(IMPRODUCT(M27,P27),IMPRODUCT(L27,Q27)),IMSUM(IMPRODUCT(M27,P27),IMPRODUCT(L27,Q27)))</f>
        <v>0.350895161110856-2.13330669701068E-003i</v>
      </c>
      <c r="U27" s="1" t="str">
        <f>IMDIV(IMSUB(IMPRODUCT(L27,P27),IMPRODUCT(M27,Q27)),IMSUM(IMPRODUCT(L27,P27),IMPRODUCT(M27,Q27)))</f>
        <v>-0.539317135311373+1.95857970300021E-003i</v>
      </c>
      <c r="V27" s="1" t="str">
        <f>IMPRODUCT(2*PI()*J27/H27,IMPRODUCT(L27,P27))</f>
        <v>1.57497006385345</v>
      </c>
      <c r="W27" s="1" t="str">
        <f>IMDIV(IMSUM(R27,IMPRODUCT(T27,IMEXP(IMPRODUCT("0-2i",V27)))),IMSUM(1,IMPRODUCT(R27,IMPRODUCT(T27,IMEXP(IMPRODUCT("0-2i",V27))))))</f>
        <v>-0.522624282236119+4.19618906849101E-003i</v>
      </c>
      <c r="X27" s="1" t="str">
        <f>IMDIV(IMSUM(S27,IMPRODUCT(U27,IMEXP(IMPRODUCT("0-2i",V27)))),IMSUM(1,IMPRODUCT(S27,IMPRODUCT(U27,IMEXP(IMPRODUCT("0-2i",V27))))))</f>
        <v>1.1154210551376E-002-9.10838096195602E-003i</v>
      </c>
      <c r="Y27" s="1">
        <f>ATAN(IMABS(W27)/IMABS(X27))</f>
        <v>1.5432496664848347</v>
      </c>
      <c r="Z27" s="1">
        <f>IMAGINARY(IMLN(IMDIV(IMDIV(W27,X27),Y27)))</f>
        <v>-2.46484823053193</v>
      </c>
      <c r="AA27" s="1">
        <f t="shared" si="0"/>
        <v>0</v>
      </c>
      <c r="AB27" s="1">
        <f t="shared" si="1"/>
        <v>360</v>
      </c>
      <c r="AC27" s="1">
        <f>DEGREES(IMABS(Y27))</f>
        <v>88.42169262455292</v>
      </c>
      <c r="AD27" s="1">
        <f t="shared" si="2"/>
        <v>218.77459925023143</v>
      </c>
    </row>
    <row r="28" spans="1:30" ht="14.25">
      <c r="A28" s="4">
        <v>1</v>
      </c>
      <c r="B28" s="5">
        <v>0</v>
      </c>
      <c r="C28" s="4">
        <v>1.46</v>
      </c>
      <c r="D28" s="5">
        <v>0</v>
      </c>
      <c r="E28" s="4">
        <v>3.85</v>
      </c>
      <c r="F28" s="4">
        <v>-0.02</v>
      </c>
      <c r="G28" s="4">
        <v>70</v>
      </c>
      <c r="H28" s="4">
        <v>6330</v>
      </c>
      <c r="I28" s="1">
        <v>2832.473880286161</v>
      </c>
      <c r="J28" s="1">
        <v>1430</v>
      </c>
      <c r="K28" s="1" t="str">
        <f>COMPLEX(A28,B28)</f>
        <v>1</v>
      </c>
      <c r="L28" s="1" t="str">
        <f>COMPLEX(C28,D28)</f>
        <v>1.46</v>
      </c>
      <c r="M28" s="1" t="str">
        <f>COMPLEX(E28,F28)</f>
        <v>3.85-2E-002i</v>
      </c>
      <c r="N28" s="1" t="str">
        <f>COMPLEX(RADIANS(G28),0)</f>
        <v>1.22173047639603</v>
      </c>
      <c r="O28" s="1" t="str">
        <f>IMSQRT(IMSUB("1.0-0i",IMPRODUCT(IMSIN(N28),IMSIN(N28))))</f>
        <v>0.34202014332567</v>
      </c>
      <c r="P28" s="1" t="str">
        <f>IMDIV(IMSQRT(IMSUB(IMPRODUCT(L28,L28),IMPRODUCT(IMPRODUCT(K28,K28),IMSIN(N28)^2))),L28)</f>
        <v>0.765340938981253</v>
      </c>
      <c r="Q28" s="1" t="str">
        <f>IMDIV(IMSQRT(IMSUB(IMPRODUCT(M28,M28),IMPRODUCT(IMPRODUCT(K28,K28),IMSIN(N28)^2))),M28)</f>
        <v>0.969758644260474-3.19104068282549E-004i</v>
      </c>
      <c r="R28" s="1" t="str">
        <f>IMDIV(IMSUB(IMPRODUCT(L28,O28),IMPRODUCT(K28,P28)),IMSUM(IMPRODUCT(L28,O28),IMPRODUCT(K28,P28)))</f>
        <v>-0.210321467303541</v>
      </c>
      <c r="S28" s="1" t="str">
        <f>IMDIV(IMSUB(IMPRODUCT(K28,O28),IMPRODUCT(L28,P28)),IMSUM(IMPRODUCT(K28,O28),IMPRODUCT(L28,P28)))</f>
        <v>-0.531292387206063</v>
      </c>
      <c r="T28" s="1" t="str">
        <f>IMDIV(IMSUB(IMPRODUCT(M28,P28),IMPRODUCT(L28,Q28)),IMSUM(IMPRODUCT(M28,P28),IMPRODUCT(L28,Q28)))</f>
        <v>0.350895161110856-2.13330669701068E-003i</v>
      </c>
      <c r="U28" s="1" t="str">
        <f>IMDIV(IMSUB(IMPRODUCT(L28,P28),IMPRODUCT(M28,Q28)),IMSUM(IMPRODUCT(L28,P28),IMPRODUCT(M28,Q28)))</f>
        <v>-0.539317135311373+1.95857970300021E-003i</v>
      </c>
      <c r="V28" s="1" t="str">
        <f>IMPRODUCT(2*PI()*J28/H28,IMPRODUCT(L28,P28))</f>
        <v>1.58606140233129</v>
      </c>
      <c r="W28" s="1" t="str">
        <f>IMDIV(IMSUM(R28,IMPRODUCT(T28,IMEXP(IMPRODUCT("0-2i",V28)))),IMSUM(1,IMPRODUCT(R28,IMPRODUCT(T28,IMEXP(IMPRODUCT("0-2i",V28))))))</f>
        <v>-0.522482271562493+1.06469254189258E-002i</v>
      </c>
      <c r="X28" s="1" t="str">
        <f>IMDIV(IMSUM(S28,IMPRODUCT(U28,IMEXP(IMPRODUCT("0-2i",V28)))),IMSUM(1,IMPRODUCT(S28,IMPRODUCT(U28,IMEXP(IMPRODUCT("0-2i",V28))))))</f>
        <v>1.04530519694899E-002-2.5955801159927E-002i</v>
      </c>
      <c r="Y28" s="1">
        <f>ATAN(IMABS(W28)/IMABS(X28))</f>
        <v>1.5173034067065019</v>
      </c>
      <c r="Z28" s="1">
        <f>IMAGINARY(IMLN(IMDIV(IMDIV(W28,X28),Y28)))</f>
        <v>-1.97402445907715</v>
      </c>
      <c r="AA28" s="1">
        <f t="shared" si="0"/>
        <v>0</v>
      </c>
      <c r="AB28" s="1">
        <f t="shared" si="1"/>
        <v>360</v>
      </c>
      <c r="AC28" s="1">
        <f>DEGREES(IMABS(Y28))</f>
        <v>86.9350814451044</v>
      </c>
      <c r="AD28" s="1">
        <f t="shared" si="2"/>
        <v>246.896729839284</v>
      </c>
    </row>
    <row r="29" spans="1:30" ht="14.25">
      <c r="A29" s="4">
        <v>1</v>
      </c>
      <c r="B29" s="5">
        <v>0</v>
      </c>
      <c r="C29" s="4">
        <v>1.46</v>
      </c>
      <c r="D29" s="5">
        <v>0</v>
      </c>
      <c r="E29" s="4">
        <v>3.85</v>
      </c>
      <c r="F29" s="4">
        <v>-0.02</v>
      </c>
      <c r="G29" s="4">
        <v>70</v>
      </c>
      <c r="H29" s="4">
        <v>6330</v>
      </c>
      <c r="I29" s="1">
        <v>2832.473880286161</v>
      </c>
      <c r="J29" s="1">
        <v>1440</v>
      </c>
      <c r="K29" s="1" t="str">
        <f>COMPLEX(A29,B29)</f>
        <v>1</v>
      </c>
      <c r="L29" s="1" t="str">
        <f>COMPLEX(C29,D29)</f>
        <v>1.46</v>
      </c>
      <c r="M29" s="1" t="str">
        <f>COMPLEX(E29,F29)</f>
        <v>3.85-2E-002i</v>
      </c>
      <c r="N29" s="1" t="str">
        <f>COMPLEX(RADIANS(G29),0)</f>
        <v>1.22173047639603</v>
      </c>
      <c r="O29" s="1" t="str">
        <f>IMSQRT(IMSUB("1.0-0i",IMPRODUCT(IMSIN(N29),IMSIN(N29))))</f>
        <v>0.34202014332567</v>
      </c>
      <c r="P29" s="1" t="str">
        <f>IMDIV(IMSQRT(IMSUB(IMPRODUCT(L29,L29),IMPRODUCT(IMPRODUCT(K29,K29),IMSIN(N29)^2))),L29)</f>
        <v>0.765340938981253</v>
      </c>
      <c r="Q29" s="1" t="str">
        <f>IMDIV(IMSQRT(IMSUB(IMPRODUCT(M29,M29),IMPRODUCT(IMPRODUCT(K29,K29),IMSIN(N29)^2))),M29)</f>
        <v>0.969758644260474-3.19104068282549E-004i</v>
      </c>
      <c r="R29" s="1" t="str">
        <f>IMDIV(IMSUB(IMPRODUCT(L29,O29),IMPRODUCT(K29,P29)),IMSUM(IMPRODUCT(L29,O29),IMPRODUCT(K29,P29)))</f>
        <v>-0.210321467303541</v>
      </c>
      <c r="S29" s="1" t="str">
        <f>IMDIV(IMSUB(IMPRODUCT(K29,O29),IMPRODUCT(L29,P29)),IMSUM(IMPRODUCT(K29,O29),IMPRODUCT(L29,P29)))</f>
        <v>-0.531292387206063</v>
      </c>
      <c r="T29" s="1" t="str">
        <f>IMDIV(IMSUB(IMPRODUCT(M29,P29),IMPRODUCT(L29,Q29)),IMSUM(IMPRODUCT(M29,P29),IMPRODUCT(L29,Q29)))</f>
        <v>0.350895161110856-2.13330669701068E-003i</v>
      </c>
      <c r="U29" s="1" t="str">
        <f>IMDIV(IMSUB(IMPRODUCT(L29,P29),IMPRODUCT(M29,Q29)),IMSUM(IMPRODUCT(L29,P29),IMPRODUCT(M29,Q29)))</f>
        <v>-0.539317135311373+1.95857970300021E-003i</v>
      </c>
      <c r="V29" s="1" t="str">
        <f>IMPRODUCT(2*PI()*J29/H29,IMPRODUCT(L29,P29))</f>
        <v>1.59715274080913</v>
      </c>
      <c r="W29" s="1" t="str">
        <f>IMDIV(IMSUM(R29,IMPRODUCT(T29,IMEXP(IMPRODUCT("0-2i",V29)))),IMSUM(1,IMPRODUCT(R29,IMPRODUCT(T29,IMEXP(IMPRODUCT("0-2i",V29))))))</f>
        <v>-0.522216830059062+1.70944336676924E-002i</v>
      </c>
      <c r="X29" s="1" t="str">
        <f>IMDIV(IMSUM(S29,IMPRODUCT(U29,IMEXP(IMPRODUCT("0-2i",V29)))),IMSUM(1,IMPRODUCT(S29,IMPRODUCT(U29,IMEXP(IMPRODUCT("0-2i",V29))))))</f>
        <v>9.08040295114701E-003-4.27474324481081E-002i</v>
      </c>
      <c r="Y29" s="1">
        <f>ATAN(IMABS(W29)/IMABS(X29))</f>
        <v>1.4873512922471088</v>
      </c>
      <c r="Z29" s="1">
        <f>IMAGINARY(IMLN(IMDIV(IMDIV(W29,X29),Y29)))</f>
        <v>-1.81282770147144</v>
      </c>
      <c r="AA29" s="1">
        <f t="shared" si="0"/>
        <v>0</v>
      </c>
      <c r="AB29" s="1">
        <f t="shared" si="1"/>
        <v>360</v>
      </c>
      <c r="AC29" s="1">
        <f>DEGREES(IMABS(Y29))</f>
        <v>85.21895169908842</v>
      </c>
      <c r="AD29" s="1">
        <f t="shared" si="2"/>
        <v>256.1326237212846</v>
      </c>
    </row>
    <row r="30" spans="1:30" ht="14.25">
      <c r="A30" s="4">
        <v>1</v>
      </c>
      <c r="B30" s="5">
        <v>0</v>
      </c>
      <c r="C30" s="4">
        <v>1.46</v>
      </c>
      <c r="D30" s="5">
        <v>0</v>
      </c>
      <c r="E30" s="4">
        <v>3.85</v>
      </c>
      <c r="F30" s="4">
        <v>-0.02</v>
      </c>
      <c r="G30" s="4">
        <v>70</v>
      </c>
      <c r="H30" s="4">
        <v>6330</v>
      </c>
      <c r="I30" s="1">
        <v>2832.473880286161</v>
      </c>
      <c r="J30" s="1">
        <v>1460</v>
      </c>
      <c r="K30" s="1" t="str">
        <f>COMPLEX(A30,B30)</f>
        <v>1</v>
      </c>
      <c r="L30" s="1" t="str">
        <f>COMPLEX(C30,D30)</f>
        <v>1.46</v>
      </c>
      <c r="M30" s="1" t="str">
        <f>COMPLEX(E30,F30)</f>
        <v>3.85-2E-002i</v>
      </c>
      <c r="N30" s="1" t="str">
        <f>COMPLEX(RADIANS(G30),0)</f>
        <v>1.22173047639603</v>
      </c>
      <c r="O30" s="1" t="str">
        <f>IMSQRT(IMSUB("1.0-0i",IMPRODUCT(IMSIN(N30),IMSIN(N30))))</f>
        <v>0.34202014332567</v>
      </c>
      <c r="P30" s="1" t="str">
        <f>IMDIV(IMSQRT(IMSUB(IMPRODUCT(L30,L30),IMPRODUCT(IMPRODUCT(K30,K30),IMSIN(N30)^2))),L30)</f>
        <v>0.765340938981253</v>
      </c>
      <c r="Q30" s="1" t="str">
        <f>IMDIV(IMSQRT(IMSUB(IMPRODUCT(M30,M30),IMPRODUCT(IMPRODUCT(K30,K30),IMSIN(N30)^2))),M30)</f>
        <v>0.969758644260474-3.19104068282549E-004i</v>
      </c>
      <c r="R30" s="1" t="str">
        <f>IMDIV(IMSUB(IMPRODUCT(L30,O30),IMPRODUCT(K30,P30)),IMSUM(IMPRODUCT(L30,O30),IMPRODUCT(K30,P30)))</f>
        <v>-0.210321467303541</v>
      </c>
      <c r="S30" s="1" t="str">
        <f>IMDIV(IMSUB(IMPRODUCT(K30,O30),IMPRODUCT(L30,P30)),IMSUM(IMPRODUCT(K30,O30),IMPRODUCT(L30,P30)))</f>
        <v>-0.531292387206063</v>
      </c>
      <c r="T30" s="1" t="str">
        <f>IMDIV(IMSUB(IMPRODUCT(M30,P30),IMPRODUCT(L30,Q30)),IMSUM(IMPRODUCT(M30,P30),IMPRODUCT(L30,Q30)))</f>
        <v>0.350895161110856-2.13330669701068E-003i</v>
      </c>
      <c r="U30" s="1" t="str">
        <f>IMDIV(IMSUB(IMPRODUCT(L30,P30),IMPRODUCT(M30,Q30)),IMSUM(IMPRODUCT(L30,P30),IMPRODUCT(M30,Q30)))</f>
        <v>-0.539317135311373+1.95857970300021E-003i</v>
      </c>
      <c r="V30" s="1" t="str">
        <f>IMPRODUCT(2*PI()*J30/H30,IMPRODUCT(L30,P30))</f>
        <v>1.61933541776481</v>
      </c>
      <c r="W30" s="1" t="str">
        <f>IMDIV(IMSUM(R30,IMPRODUCT(T30,IMEXP(IMPRODUCT("0-2i",V30)))),IMSUM(1,IMPRODUCT(R30,IMPRODUCT(T30,IMEXP(IMPRODUCT("0-2i",V30))))))</f>
        <v>-0.521315790301922+2.99719350741352E-002i</v>
      </c>
      <c r="X30" s="1" t="str">
        <f>IMDIV(IMSUM(S30,IMPRODUCT(U30,IMEXP(IMPRODUCT("0-2i",V30)))),IMSUM(1,IMPRODUCT(S30,IMPRODUCT(U30,IMEXP(IMPRODUCT("0-2i",V30))))))</f>
        <v>4.34397601256676E-003-7.60205612388184E-002i</v>
      </c>
      <c r="Y30" s="1">
        <f>ATAN(IMABS(W30)/IMABS(X30))</f>
        <v>1.4259954390294254</v>
      </c>
      <c r="Z30" s="1">
        <f>IMAGINARY(IMLN(IMDIV(IMDIV(W30,X30),Y30)))</f>
        <v>-1.68530601205279</v>
      </c>
      <c r="AA30" s="1">
        <f t="shared" si="0"/>
        <v>0</v>
      </c>
      <c r="AB30" s="1">
        <f t="shared" si="1"/>
        <v>360</v>
      </c>
      <c r="AC30" s="1">
        <f>DEGREES(IMABS(Y30))</f>
        <v>81.70352026129099</v>
      </c>
      <c r="AD30" s="1">
        <f t="shared" si="2"/>
        <v>263.4390783213513</v>
      </c>
    </row>
    <row r="31" spans="1:30" ht="14.25">
      <c r="A31" s="4">
        <v>1</v>
      </c>
      <c r="B31" s="5">
        <v>0</v>
      </c>
      <c r="C31" s="4">
        <v>1.46</v>
      </c>
      <c r="D31" s="5">
        <v>0</v>
      </c>
      <c r="E31" s="4">
        <v>3.85</v>
      </c>
      <c r="F31" s="4">
        <v>-0.02</v>
      </c>
      <c r="G31" s="4">
        <v>70</v>
      </c>
      <c r="H31" s="4">
        <v>6330</v>
      </c>
      <c r="I31" s="1">
        <v>2832.473880286161</v>
      </c>
      <c r="J31" s="1">
        <v>1480</v>
      </c>
      <c r="K31" s="1" t="str">
        <f>COMPLEX(A31,B31)</f>
        <v>1</v>
      </c>
      <c r="L31" s="1" t="str">
        <f>COMPLEX(C31,D31)</f>
        <v>1.46</v>
      </c>
      <c r="M31" s="1" t="str">
        <f>COMPLEX(E31,F31)</f>
        <v>3.85-2E-002i</v>
      </c>
      <c r="N31" s="1" t="str">
        <f>COMPLEX(RADIANS(G31),0)</f>
        <v>1.22173047639603</v>
      </c>
      <c r="O31" s="1" t="str">
        <f>IMSQRT(IMSUB("1.0-0i",IMPRODUCT(IMSIN(N31),IMSIN(N31))))</f>
        <v>0.34202014332567</v>
      </c>
      <c r="P31" s="1" t="str">
        <f>IMDIV(IMSQRT(IMSUB(IMPRODUCT(L31,L31),IMPRODUCT(IMPRODUCT(K31,K31),IMSIN(N31)^2))),L31)</f>
        <v>0.765340938981253</v>
      </c>
      <c r="Q31" s="1" t="str">
        <f>IMDIV(IMSQRT(IMSUB(IMPRODUCT(M31,M31),IMPRODUCT(IMPRODUCT(K31,K31),IMSIN(N31)^2))),M31)</f>
        <v>0.969758644260474-3.19104068282549E-004i</v>
      </c>
      <c r="R31" s="1" t="str">
        <f>IMDIV(IMSUB(IMPRODUCT(L31,O31),IMPRODUCT(K31,P31)),IMSUM(IMPRODUCT(L31,O31),IMPRODUCT(K31,P31)))</f>
        <v>-0.210321467303541</v>
      </c>
      <c r="S31" s="1" t="str">
        <f>IMDIV(IMSUB(IMPRODUCT(K31,O31),IMPRODUCT(L31,P31)),IMSUM(IMPRODUCT(K31,O31),IMPRODUCT(L31,P31)))</f>
        <v>-0.531292387206063</v>
      </c>
      <c r="T31" s="1" t="str">
        <f>IMDIV(IMSUB(IMPRODUCT(M31,P31),IMPRODUCT(L31,Q31)),IMSUM(IMPRODUCT(M31,P31),IMPRODUCT(L31,Q31)))</f>
        <v>0.350895161110856-2.13330669701068E-003i</v>
      </c>
      <c r="U31" s="1" t="str">
        <f>IMDIV(IMSUB(IMPRODUCT(L31,P31),IMPRODUCT(M31,Q31)),IMSUM(IMPRODUCT(L31,P31),IMPRODUCT(M31,Q31)))</f>
        <v>-0.539317135311373+1.95857970300021E-003i</v>
      </c>
      <c r="V31" s="1" t="str">
        <f>IMPRODUCT(2*PI()*J31/H31,IMPRODUCT(L31,P31))</f>
        <v>1.64151809472049</v>
      </c>
      <c r="W31" s="1" t="str">
        <f>IMDIV(IMSUM(R31,IMPRODUCT(T31,IMEXP(IMPRODUCT("0-2i",V31)))),IMSUM(1,IMPRODUCT(R31,IMPRODUCT(T31,IMEXP(IMPRODUCT("0-2i",V31))))))</f>
        <v>-0.519921577646231+4.28130100342996E-002i</v>
      </c>
      <c r="X31" s="1" t="str">
        <f>IMDIV(IMSUM(S31,IMPRODUCT(U31,IMEXP(IMPRODUCT("0-2i",V31)))),IMSUM(1,IMPRODUCT(S31,IMPRODUCT(U31,IMEXP(IMPRODUCT("0-2i",V31))))))</f>
        <v>-2.98390426680281E-003-0.108649213751127i</v>
      </c>
      <c r="Y31" s="1">
        <f>ATAN(IMABS(W31)/IMABS(X31))</f>
        <v>1.3653888640645822</v>
      </c>
      <c r="Z31" s="1">
        <f>IMAGINARY(IMLN(IMDIV(IMDIV(W31,X31),Y31)))</f>
        <v>-1.6254993399187</v>
      </c>
      <c r="AA31" s="1">
        <f t="shared" si="0"/>
        <v>0</v>
      </c>
      <c r="AB31" s="1">
        <f t="shared" si="1"/>
        <v>360</v>
      </c>
      <c r="AC31" s="1">
        <f>DEGREES(IMABS(Y31))</f>
        <v>78.23101930506223</v>
      </c>
      <c r="AD31" s="1">
        <f t="shared" si="2"/>
        <v>266.8657482213573</v>
      </c>
    </row>
    <row r="32" spans="1:30" ht="14.25">
      <c r="A32" s="4">
        <v>1</v>
      </c>
      <c r="B32" s="5">
        <v>0</v>
      </c>
      <c r="C32" s="4">
        <v>1.46</v>
      </c>
      <c r="D32" s="5">
        <v>0</v>
      </c>
      <c r="E32" s="4">
        <v>3.85</v>
      </c>
      <c r="F32" s="4">
        <v>-0.02</v>
      </c>
      <c r="G32" s="4">
        <v>70</v>
      </c>
      <c r="H32" s="4">
        <v>6330</v>
      </c>
      <c r="I32" s="1">
        <v>2832.473880286161</v>
      </c>
      <c r="J32" s="1">
        <v>1500</v>
      </c>
      <c r="K32" s="1" t="str">
        <f>COMPLEX(A32,B32)</f>
        <v>1</v>
      </c>
      <c r="L32" s="1" t="str">
        <f>COMPLEX(C32,D32)</f>
        <v>1.46</v>
      </c>
      <c r="M32" s="1" t="str">
        <f>COMPLEX(E32,F32)</f>
        <v>3.85-2E-002i</v>
      </c>
      <c r="N32" s="1" t="str">
        <f>COMPLEX(RADIANS(G32),0)</f>
        <v>1.22173047639603</v>
      </c>
      <c r="O32" s="1" t="str">
        <f>IMSQRT(IMSUB("1.0-0i",IMPRODUCT(IMSIN(N32),IMSIN(N32))))</f>
        <v>0.34202014332567</v>
      </c>
      <c r="P32" s="1" t="str">
        <f>IMDIV(IMSQRT(IMSUB(IMPRODUCT(L32,L32),IMPRODUCT(IMPRODUCT(K32,K32),IMSIN(N32)^2))),L32)</f>
        <v>0.765340938981253</v>
      </c>
      <c r="Q32" s="1" t="str">
        <f>IMDIV(IMSQRT(IMSUB(IMPRODUCT(M32,M32),IMPRODUCT(IMPRODUCT(K32,K32),IMSIN(N32)^2))),M32)</f>
        <v>0.969758644260474-3.19104068282549E-004i</v>
      </c>
      <c r="R32" s="1" t="str">
        <f>IMDIV(IMSUB(IMPRODUCT(L32,O32),IMPRODUCT(K32,P32)),IMSUM(IMPRODUCT(L32,O32),IMPRODUCT(K32,P32)))</f>
        <v>-0.210321467303541</v>
      </c>
      <c r="S32" s="1" t="str">
        <f>IMDIV(IMSUB(IMPRODUCT(K32,O32),IMPRODUCT(L32,P32)),IMSUM(IMPRODUCT(K32,O32),IMPRODUCT(L32,P32)))</f>
        <v>-0.531292387206063</v>
      </c>
      <c r="T32" s="1" t="str">
        <f>IMDIV(IMSUB(IMPRODUCT(M32,P32),IMPRODUCT(L32,Q32)),IMSUM(IMPRODUCT(M32,P32),IMPRODUCT(L32,Q32)))</f>
        <v>0.350895161110856-2.13330669701068E-003i</v>
      </c>
      <c r="U32" s="1" t="str">
        <f>IMDIV(IMSUB(IMPRODUCT(L32,P32),IMPRODUCT(M32,Q32)),IMSUM(IMPRODUCT(L32,P32),IMPRODUCT(M32,Q32)))</f>
        <v>-0.539317135311373+1.95857970300021E-003i</v>
      </c>
      <c r="V32" s="1" t="str">
        <f>IMPRODUCT(2*PI()*J32/H32,IMPRODUCT(L32,P32))</f>
        <v>1.66370077167617</v>
      </c>
      <c r="W32" s="1" t="str">
        <f>IMDIV(IMSUM(R32,IMPRODUCT(T32,IMEXP(IMPRODUCT("0-2i",V32)))),IMSUM(1,IMPRODUCT(R32,IMPRODUCT(T32,IMEXP(IMPRODUCT("0-2i",V32))))))</f>
        <v>-0.518034839694521+5.56019258455219E-002i</v>
      </c>
      <c r="X32" s="1" t="str">
        <f>IMDIV(IMSUM(S32,IMPRODUCT(U32,IMEXP(IMPRODUCT("0-2i",V32)))),IMSUM(1,IMPRODUCT(S32,IMPRODUCT(U32,IMEXP(IMPRODUCT("0-2i",V32))))))</f>
        <v>-1.27949790331822E-002-0.14037055398588i</v>
      </c>
      <c r="Y32" s="1">
        <f>ATAN(IMABS(W32)/IMABS(X32))</f>
        <v>1.3065841527519313</v>
      </c>
      <c r="Z32" s="1">
        <f>IMAGINARY(IMLN(IMDIV(IMDIV(W32,X32),Y32)))</f>
        <v>-1.58681914254452</v>
      </c>
      <c r="AA32" s="1">
        <f t="shared" si="0"/>
        <v>0</v>
      </c>
      <c r="AB32" s="1">
        <f t="shared" si="1"/>
        <v>360</v>
      </c>
      <c r="AC32" s="1">
        <f>DEGREES(IMABS(Y32))</f>
        <v>74.86175753136213</v>
      </c>
      <c r="AD32" s="1">
        <f t="shared" si="2"/>
        <v>269.0819602816308</v>
      </c>
    </row>
    <row r="33" spans="1:30" ht="14.25">
      <c r="A33" s="4">
        <v>1</v>
      </c>
      <c r="B33" s="5">
        <v>0</v>
      </c>
      <c r="C33" s="4">
        <v>1.46</v>
      </c>
      <c r="D33" s="5">
        <v>0</v>
      </c>
      <c r="E33" s="4">
        <v>3.85</v>
      </c>
      <c r="F33" s="4">
        <v>-0.02</v>
      </c>
      <c r="G33" s="4">
        <v>70</v>
      </c>
      <c r="H33" s="4">
        <v>6330</v>
      </c>
      <c r="I33" s="1">
        <v>2832.473880286161</v>
      </c>
      <c r="J33" s="1">
        <v>1520</v>
      </c>
      <c r="K33" s="1" t="str">
        <f>COMPLEX(A33,B33)</f>
        <v>1</v>
      </c>
      <c r="L33" s="1" t="str">
        <f>COMPLEX(C33,D33)</f>
        <v>1.46</v>
      </c>
      <c r="M33" s="1" t="str">
        <f>COMPLEX(E33,F33)</f>
        <v>3.85-2E-002i</v>
      </c>
      <c r="N33" s="1" t="str">
        <f>COMPLEX(RADIANS(G33),0)</f>
        <v>1.22173047639603</v>
      </c>
      <c r="O33" s="1" t="str">
        <f>IMSQRT(IMSUB("1.0-0i",IMPRODUCT(IMSIN(N33),IMSIN(N33))))</f>
        <v>0.34202014332567</v>
      </c>
      <c r="P33" s="1" t="str">
        <f>IMDIV(IMSQRT(IMSUB(IMPRODUCT(L33,L33),IMPRODUCT(IMPRODUCT(K33,K33),IMSIN(N33)^2))),L33)</f>
        <v>0.765340938981253</v>
      </c>
      <c r="Q33" s="1" t="str">
        <f>IMDIV(IMSQRT(IMSUB(IMPRODUCT(M33,M33),IMPRODUCT(IMPRODUCT(K33,K33),IMSIN(N33)^2))),M33)</f>
        <v>0.969758644260474-3.19104068282549E-004i</v>
      </c>
      <c r="R33" s="1" t="str">
        <f>IMDIV(IMSUB(IMPRODUCT(L33,O33),IMPRODUCT(K33,P33)),IMSUM(IMPRODUCT(L33,O33),IMPRODUCT(K33,P33)))</f>
        <v>-0.210321467303541</v>
      </c>
      <c r="S33" s="1" t="str">
        <f>IMDIV(IMSUB(IMPRODUCT(K33,O33),IMPRODUCT(L33,P33)),IMSUM(IMPRODUCT(K33,O33),IMPRODUCT(L33,P33)))</f>
        <v>-0.531292387206063</v>
      </c>
      <c r="T33" s="1" t="str">
        <f>IMDIV(IMSUB(IMPRODUCT(M33,P33),IMPRODUCT(L33,Q33)),IMSUM(IMPRODUCT(M33,P33),IMPRODUCT(L33,Q33)))</f>
        <v>0.350895161110856-2.13330669701068E-003i</v>
      </c>
      <c r="U33" s="1" t="str">
        <f>IMDIV(IMSUB(IMPRODUCT(L33,P33),IMPRODUCT(M33,Q33)),IMSUM(IMPRODUCT(L33,P33),IMPRODUCT(M33,Q33)))</f>
        <v>-0.539317135311373+1.95857970300021E-003i</v>
      </c>
      <c r="V33" s="1" t="str">
        <f>IMPRODUCT(2*PI()*J33/H33,IMPRODUCT(L33,P33))</f>
        <v>1.68588344863186</v>
      </c>
      <c r="W33" s="1" t="str">
        <f>IMDIV(IMSUM(R33,IMPRODUCT(T33,IMEXP(IMPRODUCT("0-2i",V33)))),IMSUM(1,IMPRODUCT(R33,IMPRODUCT(T33,IMEXP(IMPRODUCT("0-2i",V33))))))</f>
        <v>-0.515656464354079+6.83228795568461E-002i</v>
      </c>
      <c r="X33" s="1" t="str">
        <f>IMDIV(IMSUM(S33,IMPRODUCT(U33,IMEXP(IMPRODUCT("0-2i",V33)))),IMSUM(1,IMPRODUCT(S33,IMPRODUCT(U33,IMEXP(IMPRODUCT("0-2i",V33))))))</f>
        <v>-2.49477809954191E-002-0.170943316181077i</v>
      </c>
      <c r="Y33" s="1">
        <f>ATAN(IMABS(W33)/IMABS(X33))</f>
        <v>1.2501422684652994</v>
      </c>
      <c r="Z33" s="1">
        <f>IMAGINARY(IMLN(IMDIV(IMDIV(W33,X33),Y33)))</f>
        <v>-1.5576072021817</v>
      </c>
      <c r="AA33" s="1">
        <f t="shared" si="0"/>
        <v>0</v>
      </c>
      <c r="AB33" s="1">
        <f t="shared" si="1"/>
        <v>360</v>
      </c>
      <c r="AC33" s="1">
        <f>DEGREES(IMABS(Y33))</f>
        <v>71.62787577397236</v>
      </c>
      <c r="AD33" s="1">
        <f t="shared" si="2"/>
        <v>270.75568117580826</v>
      </c>
    </row>
    <row r="34" spans="1:30" ht="14.25">
      <c r="A34" s="4">
        <v>1</v>
      </c>
      <c r="B34" s="5">
        <v>0</v>
      </c>
      <c r="C34" s="4">
        <v>1.46</v>
      </c>
      <c r="D34" s="5">
        <v>0</v>
      </c>
      <c r="E34" s="4">
        <v>3.85</v>
      </c>
      <c r="F34" s="4">
        <v>-0.02</v>
      </c>
      <c r="G34" s="4">
        <v>70</v>
      </c>
      <c r="H34" s="4">
        <v>6330</v>
      </c>
      <c r="I34" s="1">
        <v>2832.473880286161</v>
      </c>
      <c r="J34" s="1">
        <v>1600</v>
      </c>
      <c r="K34" s="1" t="str">
        <f>COMPLEX(A34,B34)</f>
        <v>1</v>
      </c>
      <c r="L34" s="1" t="str">
        <f>COMPLEX(C34,D34)</f>
        <v>1.46</v>
      </c>
      <c r="M34" s="1" t="str">
        <f>COMPLEX(E34,F34)</f>
        <v>3.85-2E-002i</v>
      </c>
      <c r="N34" s="1" t="str">
        <f>COMPLEX(RADIANS(G34),0)</f>
        <v>1.22173047639603</v>
      </c>
      <c r="O34" s="1" t="str">
        <f>IMSQRT(IMSUB("1.0-0i",IMPRODUCT(IMSIN(N34),IMSIN(N34))))</f>
        <v>0.34202014332567</v>
      </c>
      <c r="P34" s="1" t="str">
        <f>IMDIV(IMSQRT(IMSUB(IMPRODUCT(L34,L34),IMPRODUCT(IMPRODUCT(K34,K34),IMSIN(N34)^2))),L34)</f>
        <v>0.765340938981253</v>
      </c>
      <c r="Q34" s="1" t="str">
        <f>IMDIV(IMSQRT(IMSUB(IMPRODUCT(M34,M34),IMPRODUCT(IMPRODUCT(K34,K34),IMSIN(N34)^2))),M34)</f>
        <v>0.969758644260474-3.19104068282549E-004i</v>
      </c>
      <c r="R34" s="1" t="str">
        <f>IMDIV(IMSUB(IMPRODUCT(L34,O34),IMPRODUCT(K34,P34)),IMSUM(IMPRODUCT(L34,O34),IMPRODUCT(K34,P34)))</f>
        <v>-0.210321467303541</v>
      </c>
      <c r="S34" s="1" t="str">
        <f>IMDIV(IMSUB(IMPRODUCT(K34,O34),IMPRODUCT(L34,P34)),IMSUM(IMPRODUCT(K34,O34),IMPRODUCT(L34,P34)))</f>
        <v>-0.531292387206063</v>
      </c>
      <c r="T34" s="1" t="str">
        <f>IMDIV(IMSUB(IMPRODUCT(M34,P34),IMPRODUCT(L34,Q34)),IMSUM(IMPRODUCT(M34,P34),IMPRODUCT(L34,Q34)))</f>
        <v>0.350895161110856-2.13330669701068E-003i</v>
      </c>
      <c r="U34" s="1" t="str">
        <f>IMDIV(IMSUB(IMPRODUCT(L34,P34),IMPRODUCT(M34,Q34)),IMSUM(IMPRODUCT(L34,P34),IMPRODUCT(M34,Q34)))</f>
        <v>-0.539317135311373+1.95857970300021E-003i</v>
      </c>
      <c r="V34" s="1" t="str">
        <f>IMPRODUCT(2*PI()*J34/H34,IMPRODUCT(L34,P34))</f>
        <v>1.77461415645459</v>
      </c>
      <c r="W34" s="1" t="str">
        <f>IMDIV(IMSUM(R34,IMPRODUCT(T34,IMEXP(IMPRODUCT("0-2i",V34)))),IMSUM(1,IMPRODUCT(R34,IMPRODUCT(T34,IMEXP(IMPRODUCT("0-2i",V34))))))</f>
        <v>-0.501253391209947+0.118207438818083i</v>
      </c>
      <c r="X34" s="1" t="str">
        <f>IMDIV(IMSUM(S34,IMPRODUCT(U34,IMEXP(IMPRODUCT("0-2i",V34)))),IMSUM(1,IMPRODUCT(S34,IMPRODUCT(U34,IMEXP(IMPRODUCT("0-2i",V34))))))</f>
        <v>-9.32759908816185E-002-0.277912184682491i</v>
      </c>
      <c r="Y34" s="1">
        <f>ATAN(IMABS(W34)/IMABS(X34))</f>
        <v>1.053319952001049</v>
      </c>
      <c r="Z34" s="1">
        <f>IMAGINARY(IMLN(IMDIV(IMDIV(W34,X34),Y34)))</f>
        <v>-1.47857157641157</v>
      </c>
      <c r="AA34" s="1">
        <f t="shared" si="0"/>
        <v>0</v>
      </c>
      <c r="AB34" s="1">
        <f t="shared" si="1"/>
        <v>360</v>
      </c>
      <c r="AC34" s="1">
        <f>DEGREES(IMABS(Y34))</f>
        <v>60.35078772658256</v>
      </c>
      <c r="AD34" s="1">
        <f t="shared" si="2"/>
        <v>275.28408896361213</v>
      </c>
    </row>
    <row r="35" spans="1:30" ht="14.25">
      <c r="A35" s="4">
        <v>1</v>
      </c>
      <c r="B35" s="5">
        <v>0</v>
      </c>
      <c r="C35" s="4">
        <v>1.46</v>
      </c>
      <c r="D35" s="5">
        <v>0</v>
      </c>
      <c r="E35" s="4">
        <v>3.85</v>
      </c>
      <c r="F35" s="4">
        <v>-0.02</v>
      </c>
      <c r="G35" s="4">
        <v>70</v>
      </c>
      <c r="H35" s="4">
        <v>6330</v>
      </c>
      <c r="I35" s="1">
        <v>2832.473880286161</v>
      </c>
      <c r="J35" s="1">
        <v>1700</v>
      </c>
      <c r="K35" s="1" t="str">
        <f>COMPLEX(A35,B35)</f>
        <v>1</v>
      </c>
      <c r="L35" s="1" t="str">
        <f>COMPLEX(C35,D35)</f>
        <v>1.46</v>
      </c>
      <c r="M35" s="1" t="str">
        <f>COMPLEX(E35,F35)</f>
        <v>3.85-2E-002i</v>
      </c>
      <c r="N35" s="1" t="str">
        <f>COMPLEX(RADIANS(G35),0)</f>
        <v>1.22173047639603</v>
      </c>
      <c r="O35" s="1" t="str">
        <f>IMSQRT(IMSUB("1.0-0i",IMPRODUCT(IMSIN(N35),IMSIN(N35))))</f>
        <v>0.34202014332567</v>
      </c>
      <c r="P35" s="1" t="str">
        <f>IMDIV(IMSQRT(IMSUB(IMPRODUCT(L35,L35),IMPRODUCT(IMPRODUCT(K35,K35),IMSIN(N35)^2))),L35)</f>
        <v>0.765340938981253</v>
      </c>
      <c r="Q35" s="1" t="str">
        <f>IMDIV(IMSQRT(IMSUB(IMPRODUCT(M35,M35),IMPRODUCT(IMPRODUCT(K35,K35),IMSIN(N35)^2))),M35)</f>
        <v>0.969758644260474-3.19104068282549E-004i</v>
      </c>
      <c r="R35" s="1" t="str">
        <f>IMDIV(IMSUB(IMPRODUCT(L35,O35),IMPRODUCT(K35,P35)),IMSUM(IMPRODUCT(L35,O35),IMPRODUCT(K35,P35)))</f>
        <v>-0.210321467303541</v>
      </c>
      <c r="S35" s="1" t="str">
        <f>IMDIV(IMSUB(IMPRODUCT(K35,O35),IMPRODUCT(L35,P35)),IMSUM(IMPRODUCT(K35,O35),IMPRODUCT(L35,P35)))</f>
        <v>-0.531292387206063</v>
      </c>
      <c r="T35" s="1" t="str">
        <f>IMDIV(IMSUB(IMPRODUCT(M35,P35),IMPRODUCT(L35,Q35)),IMSUM(IMPRODUCT(M35,P35),IMPRODUCT(L35,Q35)))</f>
        <v>0.350895161110856-2.13330669701068E-003i</v>
      </c>
      <c r="U35" s="1" t="str">
        <f>IMDIV(IMSUB(IMPRODUCT(L35,P35),IMPRODUCT(M35,Q35)),IMSUM(IMPRODUCT(L35,P35),IMPRODUCT(M35,Q35)))</f>
        <v>-0.539317135311373+1.95857970300021E-003i</v>
      </c>
      <c r="V35" s="1" t="str">
        <f>IMPRODUCT(2*PI()*J35/H35,IMPRODUCT(L35,P35))</f>
        <v>1.885527541233</v>
      </c>
      <c r="W35" s="1" t="str">
        <f>IMDIV(IMSUM(R35,IMPRODUCT(T35,IMEXP(IMPRODUCT("0-2i",V35)))),IMSUM(1,IMPRODUCT(R35,IMPRODUCT(T35,IMEXP(IMPRODUCT("0-2i",V35))))))</f>
        <v>-0.472410218945283+0.177086209074719i</v>
      </c>
      <c r="X35" s="1" t="str">
        <f>IMDIV(IMSUM(S35,IMPRODUCT(U35,IMEXP(IMPRODUCT("0-2i",V35)))),IMSUM(1,IMPRODUCT(S35,IMPRODUCT(U35,IMEXP(IMPRODUCT("0-2i",V35))))))</f>
        <v>-0.206897148169573-0.369326902744487i</v>
      </c>
      <c r="Y35" s="1">
        <f>ATAN(IMABS(W35)/IMABS(X35))</f>
        <v>0.8726693496949648</v>
      </c>
      <c r="Z35" s="1">
        <f>IMAGINARY(IMLN(IMDIV(IMDIV(W35,X35),Y35)))</f>
        <v>-1.41880048440226</v>
      </c>
      <c r="AA35" s="1">
        <f t="shared" si="0"/>
        <v>0</v>
      </c>
      <c r="AB35" s="1">
        <f t="shared" si="1"/>
        <v>360</v>
      </c>
      <c r="AC35" s="1">
        <f>DEGREES(IMABS(Y35))</f>
        <v>50.00027064794764</v>
      </c>
      <c r="AD35" s="1">
        <f t="shared" si="2"/>
        <v>278.70872027263374</v>
      </c>
    </row>
    <row r="36" spans="1:30" ht="14.25">
      <c r="A36" s="4">
        <v>1</v>
      </c>
      <c r="B36" s="5">
        <v>0</v>
      </c>
      <c r="C36" s="4">
        <v>1.46</v>
      </c>
      <c r="D36" s="5">
        <v>0</v>
      </c>
      <c r="E36" s="4">
        <v>3.85</v>
      </c>
      <c r="F36" s="4">
        <v>-0.02</v>
      </c>
      <c r="G36" s="4">
        <v>70</v>
      </c>
      <c r="H36" s="4">
        <v>6330</v>
      </c>
      <c r="I36" s="1">
        <v>2832.473880286161</v>
      </c>
      <c r="J36" s="1">
        <v>1800</v>
      </c>
      <c r="K36" s="1" t="str">
        <f>COMPLEX(A36,B36)</f>
        <v>1</v>
      </c>
      <c r="L36" s="1" t="str">
        <f>COMPLEX(C36,D36)</f>
        <v>1.46</v>
      </c>
      <c r="M36" s="1" t="str">
        <f>COMPLEX(E36,F36)</f>
        <v>3.85-2E-002i</v>
      </c>
      <c r="N36" s="1" t="str">
        <f>COMPLEX(RADIANS(G36),0)</f>
        <v>1.22173047639603</v>
      </c>
      <c r="O36" s="1" t="str">
        <f>IMSQRT(IMSUB("1.0-0i",IMPRODUCT(IMSIN(N36),IMSIN(N36))))</f>
        <v>0.34202014332567</v>
      </c>
      <c r="P36" s="1" t="str">
        <f>IMDIV(IMSQRT(IMSUB(IMPRODUCT(L36,L36),IMPRODUCT(IMPRODUCT(K36,K36),IMSIN(N36)^2))),L36)</f>
        <v>0.765340938981253</v>
      </c>
      <c r="Q36" s="1" t="str">
        <f>IMDIV(IMSQRT(IMSUB(IMPRODUCT(M36,M36),IMPRODUCT(IMPRODUCT(K36,K36),IMSIN(N36)^2))),M36)</f>
        <v>0.969758644260474-3.19104068282549E-004i</v>
      </c>
      <c r="R36" s="1" t="str">
        <f>IMDIV(IMSUB(IMPRODUCT(L36,O36),IMPRODUCT(K36,P36)),IMSUM(IMPRODUCT(L36,O36),IMPRODUCT(K36,P36)))</f>
        <v>-0.210321467303541</v>
      </c>
      <c r="S36" s="1" t="str">
        <f>IMDIV(IMSUB(IMPRODUCT(K36,O36),IMPRODUCT(L36,P36)),IMSUM(IMPRODUCT(K36,O36),IMPRODUCT(L36,P36)))</f>
        <v>-0.531292387206063</v>
      </c>
      <c r="T36" s="1" t="str">
        <f>IMDIV(IMSUB(IMPRODUCT(M36,P36),IMPRODUCT(L36,Q36)),IMSUM(IMPRODUCT(M36,P36),IMPRODUCT(L36,Q36)))</f>
        <v>0.350895161110856-2.13330669701068E-003i</v>
      </c>
      <c r="U36" s="1" t="str">
        <f>IMDIV(IMSUB(IMPRODUCT(L36,P36),IMPRODUCT(M36,Q36)),IMSUM(IMPRODUCT(L36,P36),IMPRODUCT(M36,Q36)))</f>
        <v>-0.539317135311373+1.95857970300021E-003i</v>
      </c>
      <c r="V36" s="1" t="str">
        <f>IMPRODUCT(2*PI()*J36/H36,IMPRODUCT(L36,P36))</f>
        <v>1.99644092601141</v>
      </c>
      <c r="W36" s="1" t="str">
        <f>IMDIV(IMSUM(R36,IMPRODUCT(T36,IMEXP(IMPRODUCT("0-2i",V36)))),IMSUM(1,IMPRODUCT(R36,IMPRODUCT(T36,IMEXP(IMPRODUCT("0-2i",V36))))))</f>
        <v>-0.431940587622749+0.230107285477165i</v>
      </c>
      <c r="X36" s="1" t="str">
        <f>IMDIV(IMSUM(S36,IMPRODUCT(U36,IMEXP(IMPRODUCT("0-2i",V36)))),IMSUM(1,IMPRODUCT(S36,IMPRODUCT(U36,IMEXP(IMPRODUCT("0-2i",V36))))))</f>
        <v>-0.328572707982882-0.413683377084529i</v>
      </c>
      <c r="Y36" s="1">
        <f>ATAN(IMABS(W36)/IMABS(X36))</f>
        <v>0.7472095739046871</v>
      </c>
      <c r="Z36" s="1">
        <f>IMAGINARY(IMLN(IMDIV(IMDIV(W36,X36),Y36)))</f>
        <v>-1.38905110527947</v>
      </c>
      <c r="AA36" s="1">
        <f t="shared" si="0"/>
        <v>0</v>
      </c>
      <c r="AB36" s="1">
        <f t="shared" si="1"/>
        <v>360</v>
      </c>
      <c r="AC36" s="1">
        <f>DEGREES(IMABS(Y36))</f>
        <v>42.81195499650715</v>
      </c>
      <c r="AD36" s="1">
        <f t="shared" si="2"/>
        <v>280.4132341395042</v>
      </c>
    </row>
    <row r="37" spans="1:30" ht="14.25">
      <c r="A37" s="4">
        <v>1</v>
      </c>
      <c r="B37" s="5">
        <v>0</v>
      </c>
      <c r="C37" s="4">
        <v>1.46</v>
      </c>
      <c r="D37" s="5">
        <v>0</v>
      </c>
      <c r="E37" s="4">
        <v>3.85</v>
      </c>
      <c r="F37" s="4">
        <v>-0.02</v>
      </c>
      <c r="G37" s="4">
        <v>70</v>
      </c>
      <c r="H37" s="4">
        <v>6330</v>
      </c>
      <c r="I37" s="1">
        <v>2832.473880286161</v>
      </c>
      <c r="J37" s="1">
        <v>1900</v>
      </c>
      <c r="K37" s="1" t="str">
        <f>COMPLEX(A37,B37)</f>
        <v>1</v>
      </c>
      <c r="L37" s="1" t="str">
        <f>COMPLEX(C37,D37)</f>
        <v>1.46</v>
      </c>
      <c r="M37" s="1" t="str">
        <f>COMPLEX(E37,F37)</f>
        <v>3.85-2E-002i</v>
      </c>
      <c r="N37" s="1" t="str">
        <f>COMPLEX(RADIANS(G37),0)</f>
        <v>1.22173047639603</v>
      </c>
      <c r="O37" s="1" t="str">
        <f>IMSQRT(IMSUB("1.0-0i",IMPRODUCT(IMSIN(N37),IMSIN(N37))))</f>
        <v>0.34202014332567</v>
      </c>
      <c r="P37" s="1" t="str">
        <f>IMDIV(IMSQRT(IMSUB(IMPRODUCT(L37,L37),IMPRODUCT(IMPRODUCT(K37,K37),IMSIN(N37)^2))),L37)</f>
        <v>0.765340938981253</v>
      </c>
      <c r="Q37" s="1" t="str">
        <f>IMDIV(IMSQRT(IMSUB(IMPRODUCT(M37,M37),IMPRODUCT(IMPRODUCT(K37,K37),IMSIN(N37)^2))),M37)</f>
        <v>0.969758644260474-3.19104068282549E-004i</v>
      </c>
      <c r="R37" s="1" t="str">
        <f>IMDIV(IMSUB(IMPRODUCT(L37,O37),IMPRODUCT(K37,P37)),IMSUM(IMPRODUCT(L37,O37),IMPRODUCT(K37,P37)))</f>
        <v>-0.210321467303541</v>
      </c>
      <c r="S37" s="1" t="str">
        <f>IMDIV(IMSUB(IMPRODUCT(K37,O37),IMPRODUCT(L37,P37)),IMSUM(IMPRODUCT(K37,O37),IMPRODUCT(L37,P37)))</f>
        <v>-0.531292387206063</v>
      </c>
      <c r="T37" s="1" t="str">
        <f>IMDIV(IMSUB(IMPRODUCT(M37,P37),IMPRODUCT(L37,Q37)),IMSUM(IMPRODUCT(M37,P37),IMPRODUCT(L37,Q37)))</f>
        <v>0.350895161110856-2.13330669701068E-003i</v>
      </c>
      <c r="U37" s="1" t="str">
        <f>IMDIV(IMSUB(IMPRODUCT(L37,P37),IMPRODUCT(M37,Q37)),IMSUM(IMPRODUCT(L37,P37),IMPRODUCT(M37,Q37)))</f>
        <v>-0.539317135311373+1.95857970300021E-003i</v>
      </c>
      <c r="V37" s="1" t="str">
        <f>IMPRODUCT(2*PI()*J37/H37,IMPRODUCT(L37,P37))</f>
        <v>2.10735431078982</v>
      </c>
      <c r="W37" s="1" t="str">
        <f>IMDIV(IMSUM(R37,IMPRODUCT(T37,IMEXP(IMPRODUCT("0-2i",V37)))),IMSUM(1,IMPRODUCT(R37,IMPRODUCT(T37,IMEXP(IMPRODUCT("0-2i",V37))))))</f>
        <v>-0.380593834957801+0.275004509444357i</v>
      </c>
      <c r="X37" s="1" t="str">
        <f>IMDIV(IMSUM(S37,IMPRODUCT(U37,IMEXP(IMPRODUCT("0-2i",V37)))),IMSUM(1,IMPRODUCT(S37,IMPRODUCT(U37,IMEXP(IMPRODUCT("0-2i",V37))))))</f>
        <v>-0.441653255175932-0.420554118810693i</v>
      </c>
      <c r="Y37" s="1">
        <f>ATAN(IMABS(W37)/IMABS(X37))</f>
        <v>0.6561412129752845</v>
      </c>
      <c r="Z37" s="1">
        <f>IMAGINARY(IMLN(IMDIV(IMDIV(W37,X37),Y37)))</f>
        <v>-1.38664350616035</v>
      </c>
      <c r="AA37" s="1">
        <f t="shared" si="0"/>
        <v>0</v>
      </c>
      <c r="AB37" s="1">
        <f t="shared" si="1"/>
        <v>360</v>
      </c>
      <c r="AC37" s="1">
        <f>DEGREES(IMABS(Y37))</f>
        <v>37.59412226807829</v>
      </c>
      <c r="AD37" s="1">
        <f t="shared" si="2"/>
        <v>280.55117940778916</v>
      </c>
    </row>
    <row r="38" spans="1:30" ht="14.25">
      <c r="A38" s="4">
        <v>1</v>
      </c>
      <c r="B38" s="5">
        <v>0</v>
      </c>
      <c r="C38" s="4">
        <v>1.46</v>
      </c>
      <c r="D38" s="5">
        <v>0</v>
      </c>
      <c r="E38" s="4">
        <v>3.85</v>
      </c>
      <c r="F38" s="4">
        <v>-0.02</v>
      </c>
      <c r="G38" s="4">
        <v>70</v>
      </c>
      <c r="H38" s="4">
        <v>6330</v>
      </c>
      <c r="I38" s="1">
        <v>2832.473880286161</v>
      </c>
      <c r="J38" s="1">
        <v>2000</v>
      </c>
      <c r="K38" s="1" t="str">
        <f>COMPLEX(A38,B38)</f>
        <v>1</v>
      </c>
      <c r="L38" s="1" t="str">
        <f>COMPLEX(C38,D38)</f>
        <v>1.46</v>
      </c>
      <c r="M38" s="1" t="str">
        <f>COMPLEX(E38,F38)</f>
        <v>3.85-2E-002i</v>
      </c>
      <c r="N38" s="1" t="str">
        <f>COMPLEX(RADIANS(G38),0)</f>
        <v>1.22173047639603</v>
      </c>
      <c r="O38" s="1" t="str">
        <f>IMSQRT(IMSUB("1.0-0i",IMPRODUCT(IMSIN(N38),IMSIN(N38))))</f>
        <v>0.34202014332567</v>
      </c>
      <c r="P38" s="1" t="str">
        <f>IMDIV(IMSQRT(IMSUB(IMPRODUCT(L38,L38),IMPRODUCT(IMPRODUCT(K38,K38),IMSIN(N38)^2))),L38)</f>
        <v>0.765340938981253</v>
      </c>
      <c r="Q38" s="1" t="str">
        <f>IMDIV(IMSQRT(IMSUB(IMPRODUCT(M38,M38),IMPRODUCT(IMPRODUCT(K38,K38),IMSIN(N38)^2))),M38)</f>
        <v>0.969758644260474-3.19104068282549E-004i</v>
      </c>
      <c r="R38" s="1" t="str">
        <f>IMDIV(IMSUB(IMPRODUCT(L38,O38),IMPRODUCT(K38,P38)),IMSUM(IMPRODUCT(L38,O38),IMPRODUCT(K38,P38)))</f>
        <v>-0.210321467303541</v>
      </c>
      <c r="S38" s="1" t="str">
        <f>IMDIV(IMSUB(IMPRODUCT(K38,O38),IMPRODUCT(L38,P38)),IMSUM(IMPRODUCT(K38,O38),IMPRODUCT(L38,P38)))</f>
        <v>-0.531292387206063</v>
      </c>
      <c r="T38" s="1" t="str">
        <f>IMDIV(IMSUB(IMPRODUCT(M38,P38),IMPRODUCT(L38,Q38)),IMSUM(IMPRODUCT(M38,P38),IMPRODUCT(L38,Q38)))</f>
        <v>0.350895161110856-2.13330669701068E-003i</v>
      </c>
      <c r="U38" s="1" t="str">
        <f>IMDIV(IMSUB(IMPRODUCT(L38,P38),IMPRODUCT(M38,Q38)),IMSUM(IMPRODUCT(L38,P38),IMPRODUCT(M38,Q38)))</f>
        <v>-0.539317135311373+1.95857970300021E-003i</v>
      </c>
      <c r="V38" s="1" t="str">
        <f>IMPRODUCT(2*PI()*J38/H38,IMPRODUCT(L38,P38))</f>
        <v>2.21826769556823</v>
      </c>
      <c r="W38" s="1" t="str">
        <f>IMDIV(IMSUM(R38,IMPRODUCT(T38,IMEXP(IMPRODUCT("0-2i",V38)))),IMSUM(1,IMPRODUCT(R38,IMPRODUCT(T38,IMEXP(IMPRODUCT("0-2i",V38))))))</f>
        <v>-0.31956394589489+0.309392915591052i</v>
      </c>
      <c r="X38" s="1" t="str">
        <f>IMDIV(IMSUM(S38,IMPRODUCT(U38,IMEXP(IMPRODUCT("0-2i",V38)))),IMSUM(1,IMPRODUCT(S38,IMPRODUCT(U38,IMEXP(IMPRODUCT("0-2i",V38))))))</f>
        <v>-0.538660495657661-0.401749718603746i</v>
      </c>
      <c r="Y38" s="1">
        <f>ATAN(IMABS(W38)/IMABS(X38))</f>
        <v>0.5847096521085088</v>
      </c>
      <c r="Z38" s="1">
        <f>IMAGINARY(IMLN(IMDIV(IMDIV(W38,X38),Y38)))</f>
        <v>-1.41005593623996</v>
      </c>
      <c r="AA38" s="1">
        <f t="shared" si="0"/>
        <v>0</v>
      </c>
      <c r="AB38" s="1">
        <f t="shared" si="1"/>
        <v>360</v>
      </c>
      <c r="AC38" s="1">
        <f>DEGREES(IMABS(Y38))</f>
        <v>33.50139530638019</v>
      </c>
      <c r="AD38" s="1">
        <f t="shared" si="2"/>
        <v>279.2097459760824</v>
      </c>
    </row>
    <row r="39" spans="1:30" ht="14.25">
      <c r="A39" s="4">
        <v>1</v>
      </c>
      <c r="B39" s="5">
        <v>0</v>
      </c>
      <c r="C39" s="4">
        <v>1.46</v>
      </c>
      <c r="D39" s="5">
        <v>0</v>
      </c>
      <c r="E39" s="4">
        <v>3.85</v>
      </c>
      <c r="F39" s="4">
        <v>-0.02</v>
      </c>
      <c r="G39" s="4">
        <v>70</v>
      </c>
      <c r="H39" s="4">
        <v>6330</v>
      </c>
      <c r="I39" s="1">
        <v>2832.473880286161</v>
      </c>
      <c r="J39" s="1">
        <v>2100</v>
      </c>
      <c r="K39" s="1" t="str">
        <f>COMPLEX(A39,B39)</f>
        <v>1</v>
      </c>
      <c r="L39" s="1" t="str">
        <f>COMPLEX(C39,D39)</f>
        <v>1.46</v>
      </c>
      <c r="M39" s="1" t="str">
        <f>COMPLEX(E39,F39)</f>
        <v>3.85-2E-002i</v>
      </c>
      <c r="N39" s="1" t="str">
        <f>COMPLEX(RADIANS(G39),0)</f>
        <v>1.22173047639603</v>
      </c>
      <c r="O39" s="1" t="str">
        <f>IMSQRT(IMSUB("1.0-0i",IMPRODUCT(IMSIN(N39),IMSIN(N39))))</f>
        <v>0.34202014332567</v>
      </c>
      <c r="P39" s="1" t="str">
        <f>IMDIV(IMSQRT(IMSUB(IMPRODUCT(L39,L39),IMPRODUCT(IMPRODUCT(K39,K39),IMSIN(N39)^2))),L39)</f>
        <v>0.765340938981253</v>
      </c>
      <c r="Q39" s="1" t="str">
        <f>IMDIV(IMSQRT(IMSUB(IMPRODUCT(M39,M39),IMPRODUCT(IMPRODUCT(K39,K39),IMSIN(N39)^2))),M39)</f>
        <v>0.969758644260474-3.19104068282549E-004i</v>
      </c>
      <c r="R39" s="1" t="str">
        <f>IMDIV(IMSUB(IMPRODUCT(L39,O39),IMPRODUCT(K39,P39)),IMSUM(IMPRODUCT(L39,O39),IMPRODUCT(K39,P39)))</f>
        <v>-0.210321467303541</v>
      </c>
      <c r="S39" s="1" t="str">
        <f>IMDIV(IMSUB(IMPRODUCT(K39,O39),IMPRODUCT(L39,P39)),IMSUM(IMPRODUCT(K39,O39),IMPRODUCT(L39,P39)))</f>
        <v>-0.531292387206063</v>
      </c>
      <c r="T39" s="1" t="str">
        <f>IMDIV(IMSUB(IMPRODUCT(M39,P39),IMPRODUCT(L39,Q39)),IMSUM(IMPRODUCT(M39,P39),IMPRODUCT(L39,Q39)))</f>
        <v>0.350895161110856-2.13330669701068E-003i</v>
      </c>
      <c r="U39" s="1" t="str">
        <f>IMDIV(IMSUB(IMPRODUCT(L39,P39),IMPRODUCT(M39,Q39)),IMSUM(IMPRODUCT(L39,P39),IMPRODUCT(M39,Q39)))</f>
        <v>-0.539317135311373+1.95857970300021E-003i</v>
      </c>
      <c r="V39" s="1" t="str">
        <f>IMPRODUCT(2*PI()*J39/H39,IMPRODUCT(L39,P39))</f>
        <v>2.32918108034664</v>
      </c>
      <c r="W39" s="1" t="str">
        <f>IMDIV(IMSUM(R39,IMPRODUCT(T39,IMEXP(IMPRODUCT("0-2i",V39)))),IMSUM(1,IMPRODUCT(R39,IMPRODUCT(T39,IMEXP(IMPRODUCT("0-2i",V39))))))</f>
        <v>-0.250642693213165+0.330851355134423i</v>
      </c>
      <c r="X39" s="1" t="str">
        <f>IMDIV(IMSUM(S39,IMPRODUCT(U39,IMEXP(IMPRODUCT("0-2i",V39)))),IMSUM(1,IMPRODUCT(S39,IMPRODUCT(U39,IMEXP(IMPRODUCT("0-2i",V39))))))</f>
        <v>-0.618087188464817-0.367054052061875i</v>
      </c>
      <c r="Y39" s="1">
        <f>ATAN(IMABS(W39)/IMABS(X39))</f>
        <v>0.5236376058726796</v>
      </c>
      <c r="Z39" s="1">
        <f>IMAGINARY(IMLN(IMDIV(IMDIV(W39,X39),Y39)))</f>
        <v>-1.45835743063707</v>
      </c>
      <c r="AA39" s="1">
        <f t="shared" si="0"/>
        <v>0</v>
      </c>
      <c r="AB39" s="1">
        <f t="shared" si="1"/>
        <v>360</v>
      </c>
      <c r="AC39" s="1">
        <f>DEGREES(IMABS(Y39))</f>
        <v>30.00222481083935</v>
      </c>
      <c r="AD39" s="1">
        <f t="shared" si="2"/>
        <v>276.4422742029532</v>
      </c>
    </row>
    <row r="40" spans="1:30" ht="14.25">
      <c r="A40" s="4">
        <v>1</v>
      </c>
      <c r="B40" s="5">
        <v>0</v>
      </c>
      <c r="C40" s="4">
        <v>1.46</v>
      </c>
      <c r="D40" s="5">
        <v>0</v>
      </c>
      <c r="E40" s="4">
        <v>3.85</v>
      </c>
      <c r="F40" s="4">
        <v>-0.02</v>
      </c>
      <c r="G40" s="4">
        <v>70</v>
      </c>
      <c r="H40" s="4">
        <v>6330</v>
      </c>
      <c r="I40" s="1">
        <v>2832.473880286161</v>
      </c>
      <c r="J40" s="1">
        <v>2200</v>
      </c>
      <c r="K40" s="1" t="str">
        <f>COMPLEX(A40,B40)</f>
        <v>1</v>
      </c>
      <c r="L40" s="1" t="str">
        <f>COMPLEX(C40,D40)</f>
        <v>1.46</v>
      </c>
      <c r="M40" s="1" t="str">
        <f>COMPLEX(E40,F40)</f>
        <v>3.85-2E-002i</v>
      </c>
      <c r="N40" s="1" t="str">
        <f>COMPLEX(RADIANS(G40),0)</f>
        <v>1.22173047639603</v>
      </c>
      <c r="O40" s="1" t="str">
        <f>IMSQRT(IMSUB("1.0-0i",IMPRODUCT(IMSIN(N40),IMSIN(N40))))</f>
        <v>0.34202014332567</v>
      </c>
      <c r="P40" s="1" t="str">
        <f>IMDIV(IMSQRT(IMSUB(IMPRODUCT(L40,L40),IMPRODUCT(IMPRODUCT(K40,K40),IMSIN(N40)^2))),L40)</f>
        <v>0.765340938981253</v>
      </c>
      <c r="Q40" s="1" t="str">
        <f>IMDIV(IMSQRT(IMSUB(IMPRODUCT(M40,M40),IMPRODUCT(IMPRODUCT(K40,K40),IMSIN(N40)^2))),M40)</f>
        <v>0.969758644260474-3.19104068282549E-004i</v>
      </c>
      <c r="R40" s="1" t="str">
        <f>IMDIV(IMSUB(IMPRODUCT(L40,O40),IMPRODUCT(K40,P40)),IMSUM(IMPRODUCT(L40,O40),IMPRODUCT(K40,P40)))</f>
        <v>-0.210321467303541</v>
      </c>
      <c r="S40" s="1" t="str">
        <f>IMDIV(IMSUB(IMPRODUCT(K40,O40),IMPRODUCT(L40,P40)),IMSUM(IMPRODUCT(K40,O40),IMPRODUCT(L40,P40)))</f>
        <v>-0.531292387206063</v>
      </c>
      <c r="T40" s="1" t="str">
        <f>IMDIV(IMSUB(IMPRODUCT(M40,P40),IMPRODUCT(L40,Q40)),IMSUM(IMPRODUCT(M40,P40),IMPRODUCT(L40,Q40)))</f>
        <v>0.350895161110856-2.13330669701068E-003i</v>
      </c>
      <c r="U40" s="1" t="str">
        <f>IMDIV(IMSUB(IMPRODUCT(L40,P40),IMPRODUCT(M40,Q40)),IMSUM(IMPRODUCT(L40,P40),IMPRODUCT(M40,Q40)))</f>
        <v>-0.539317135311373+1.95857970300021E-003i</v>
      </c>
      <c r="V40" s="1" t="str">
        <f>IMPRODUCT(2*PI()*J40/H40,IMPRODUCT(L40,P40))</f>
        <v>2.44009446512506</v>
      </c>
      <c r="W40" s="1" t="str">
        <f>IMDIV(IMSUM(R40,IMPRODUCT(T40,IMEXP(IMPRODUCT("0-2i",V40)))),IMSUM(1,IMPRODUCT(R40,IMPRODUCT(T40,IMEXP(IMPRODUCT("0-2i",V40))))))</f>
        <v>-0.176368902719403+0.337094332699888i</v>
      </c>
      <c r="X40" s="1" t="str">
        <f>IMDIV(IMSUM(S40,IMPRODUCT(U40,IMEXP(IMPRODUCT("0-2i",V40)))),IMSUM(1,IMPRODUCT(S40,IMPRODUCT(U40,IMEXP(IMPRODUCT("0-2i",V40))))))</f>
        <v>-0.681265820971862-0.323267001815199i</v>
      </c>
      <c r="Y40" s="1">
        <f>ATAN(IMABS(W40)/IMABS(X40))</f>
        <v>0.46725791471496453</v>
      </c>
      <c r="Z40" s="1">
        <f>IMAGINARY(IMLN(IMDIV(IMDIV(W40,X40),Y40)))</f>
        <v>-1.53180670392825</v>
      </c>
      <c r="AA40" s="1">
        <f t="shared" si="0"/>
        <v>0</v>
      </c>
      <c r="AB40" s="1">
        <f t="shared" si="1"/>
        <v>360</v>
      </c>
      <c r="AC40" s="1">
        <f>DEGREES(IMABS(Y40))</f>
        <v>26.77190645725123</v>
      </c>
      <c r="AD40" s="1">
        <f t="shared" si="2"/>
        <v>272.2339408350656</v>
      </c>
    </row>
    <row r="41" spans="1:30" ht="14.25">
      <c r="A41" s="4">
        <v>1</v>
      </c>
      <c r="B41" s="5">
        <v>0</v>
      </c>
      <c r="C41" s="4">
        <v>1.46</v>
      </c>
      <c r="D41" s="5">
        <v>0</v>
      </c>
      <c r="E41" s="4">
        <v>3.85</v>
      </c>
      <c r="F41" s="4">
        <v>-0.02</v>
      </c>
      <c r="G41" s="4">
        <v>70</v>
      </c>
      <c r="H41" s="4">
        <v>6330</v>
      </c>
      <c r="I41" s="1">
        <v>2832.473880286161</v>
      </c>
      <c r="J41" s="1">
        <v>2300</v>
      </c>
      <c r="K41" s="1" t="str">
        <f>COMPLEX(A41,B41)</f>
        <v>1</v>
      </c>
      <c r="L41" s="1" t="str">
        <f>COMPLEX(C41,D41)</f>
        <v>1.46</v>
      </c>
      <c r="M41" s="1" t="str">
        <f>COMPLEX(E41,F41)</f>
        <v>3.85-2E-002i</v>
      </c>
      <c r="N41" s="1" t="str">
        <f>COMPLEX(RADIANS(G41),0)</f>
        <v>1.22173047639603</v>
      </c>
      <c r="O41" s="1" t="str">
        <f>IMSQRT(IMSUB("1.0-0i",IMPRODUCT(IMSIN(N41),IMSIN(N41))))</f>
        <v>0.34202014332567</v>
      </c>
      <c r="P41" s="1" t="str">
        <f>IMDIV(IMSQRT(IMSUB(IMPRODUCT(L41,L41),IMPRODUCT(IMPRODUCT(K41,K41),IMSIN(N41)^2))),L41)</f>
        <v>0.765340938981253</v>
      </c>
      <c r="Q41" s="1" t="str">
        <f>IMDIV(IMSQRT(IMSUB(IMPRODUCT(M41,M41),IMPRODUCT(IMPRODUCT(K41,K41),IMSIN(N41)^2))),M41)</f>
        <v>0.969758644260474-3.19104068282549E-004i</v>
      </c>
      <c r="R41" s="1" t="str">
        <f>IMDIV(IMSUB(IMPRODUCT(L41,O41),IMPRODUCT(K41,P41)),IMSUM(IMPRODUCT(L41,O41),IMPRODUCT(K41,P41)))</f>
        <v>-0.210321467303541</v>
      </c>
      <c r="S41" s="1" t="str">
        <f>IMDIV(IMSUB(IMPRODUCT(K41,O41),IMPRODUCT(L41,P41)),IMSUM(IMPRODUCT(K41,O41),IMPRODUCT(L41,P41)))</f>
        <v>-0.531292387206063</v>
      </c>
      <c r="T41" s="1" t="str">
        <f>IMDIV(IMSUB(IMPRODUCT(M41,P41),IMPRODUCT(L41,Q41)),IMSUM(IMPRODUCT(M41,P41),IMPRODUCT(L41,Q41)))</f>
        <v>0.350895161110856-2.13330669701068E-003i</v>
      </c>
      <c r="U41" s="1" t="str">
        <f>IMDIV(IMSUB(IMPRODUCT(L41,P41),IMPRODUCT(M41,Q41)),IMSUM(IMPRODUCT(L41,P41),IMPRODUCT(M41,Q41)))</f>
        <v>-0.539317135311373+1.95857970300021E-003i</v>
      </c>
      <c r="V41" s="1" t="str">
        <f>IMPRODUCT(2*PI()*J41/H41,IMPRODUCT(L41,P41))</f>
        <v>2.55100784990347</v>
      </c>
      <c r="W41" s="1" t="str">
        <f>IMDIV(IMSUM(R41,IMPRODUCT(T41,IMEXP(IMPRODUCT("0-2i",V41)))),IMSUM(1,IMPRODUCT(R41,IMPRODUCT(T41,IMEXP(IMPRODUCT("0-2i",V41))))))</f>
        <v>-0.100128541245277+0.326247935413467i</v>
      </c>
      <c r="X41" s="1" t="str">
        <f>IMDIV(IMSUM(S41,IMPRODUCT(U41,IMEXP(IMPRODUCT("0-2i",V41)))),IMSUM(1,IMPRODUCT(S41,IMPRODUCT(U41,IMEXP(IMPRODUCT("0-2i",V41))))))</f>
        <v>-0.730450866080143-0.274668704810191i</v>
      </c>
      <c r="Y41" s="1">
        <f>ATAN(IMABS(W41)/IMABS(X41))</f>
        <v>0.41224779838472375</v>
      </c>
      <c r="Z41" s="1">
        <f>IMAGINARY(IMLN(IMDIV(IMDIV(W41,X41),Y41)))</f>
        <v>-1.63268289488936</v>
      </c>
      <c r="AA41" s="1">
        <f t="shared" si="0"/>
        <v>0</v>
      </c>
      <c r="AB41" s="1">
        <f t="shared" si="1"/>
        <v>360</v>
      </c>
      <c r="AC41" s="1">
        <f>DEGREES(IMABS(Y41))</f>
        <v>23.620058961004748</v>
      </c>
      <c r="AD41" s="1">
        <f t="shared" si="2"/>
        <v>266.4541608396383</v>
      </c>
    </row>
    <row r="42" spans="1:30" ht="14.25">
      <c r="A42" s="4">
        <v>1</v>
      </c>
      <c r="B42" s="5">
        <v>0</v>
      </c>
      <c r="C42" s="4">
        <v>1.46</v>
      </c>
      <c r="D42" s="5">
        <v>0</v>
      </c>
      <c r="E42" s="4">
        <v>3.85</v>
      </c>
      <c r="F42" s="4">
        <v>-0.02</v>
      </c>
      <c r="G42" s="4">
        <v>70</v>
      </c>
      <c r="H42" s="4">
        <v>6330</v>
      </c>
      <c r="I42" s="1">
        <v>2832.473880286161</v>
      </c>
      <c r="J42" s="1">
        <v>2400</v>
      </c>
      <c r="K42" s="1" t="str">
        <f>COMPLEX(A42,B42)</f>
        <v>1</v>
      </c>
      <c r="L42" s="1" t="str">
        <f>COMPLEX(C42,D42)</f>
        <v>1.46</v>
      </c>
      <c r="M42" s="1" t="str">
        <f>COMPLEX(E42,F42)</f>
        <v>3.85-2E-002i</v>
      </c>
      <c r="N42" s="1" t="str">
        <f>COMPLEX(RADIANS(G42),0)</f>
        <v>1.22173047639603</v>
      </c>
      <c r="O42" s="1" t="str">
        <f>IMSQRT(IMSUB("1.0-0i",IMPRODUCT(IMSIN(N42),IMSIN(N42))))</f>
        <v>0.34202014332567</v>
      </c>
      <c r="P42" s="1" t="str">
        <f>IMDIV(IMSQRT(IMSUB(IMPRODUCT(L42,L42),IMPRODUCT(IMPRODUCT(K42,K42),IMSIN(N42)^2))),L42)</f>
        <v>0.765340938981253</v>
      </c>
      <c r="Q42" s="1" t="str">
        <f>IMDIV(IMSQRT(IMSUB(IMPRODUCT(M42,M42),IMPRODUCT(IMPRODUCT(K42,K42),IMSIN(N42)^2))),M42)</f>
        <v>0.969758644260474-3.19104068282549E-004i</v>
      </c>
      <c r="R42" s="1" t="str">
        <f>IMDIV(IMSUB(IMPRODUCT(L42,O42),IMPRODUCT(K42,P42)),IMSUM(IMPRODUCT(L42,O42),IMPRODUCT(K42,P42)))</f>
        <v>-0.210321467303541</v>
      </c>
      <c r="S42" s="1" t="str">
        <f>IMDIV(IMSUB(IMPRODUCT(K42,O42),IMPRODUCT(L42,P42)),IMSUM(IMPRODUCT(K42,O42),IMPRODUCT(L42,P42)))</f>
        <v>-0.531292387206063</v>
      </c>
      <c r="T42" s="1" t="str">
        <f>IMDIV(IMSUB(IMPRODUCT(M42,P42),IMPRODUCT(L42,Q42)),IMSUM(IMPRODUCT(M42,P42),IMPRODUCT(L42,Q42)))</f>
        <v>0.350895161110856-2.13330669701068E-003i</v>
      </c>
      <c r="U42" s="1" t="str">
        <f>IMDIV(IMSUB(IMPRODUCT(L42,P42),IMPRODUCT(M42,Q42)),IMSUM(IMPRODUCT(L42,P42),IMPRODUCT(M42,Q42)))</f>
        <v>-0.539317135311373+1.95857970300021E-003i</v>
      </c>
      <c r="V42" s="1" t="str">
        <f>IMPRODUCT(2*PI()*J42/H42,IMPRODUCT(L42,P42))</f>
        <v>2.66192123468188</v>
      </c>
      <c r="W42" s="1" t="str">
        <f>IMDIV(IMSUM(R42,IMPRODUCT(T42,IMEXP(IMPRODUCT("0-2i",V42)))),IMSUM(1,IMPRODUCT(R42,IMPRODUCT(T42,IMEXP(IMPRODUCT("0-2i",V42))))))</f>
        <v>-2.61418671574626E-002+0.297221677269405i</v>
      </c>
      <c r="X42" s="1" t="str">
        <f>IMDIV(IMSUM(S42,IMPRODUCT(U42,IMEXP(IMPRODUCT("0-2i",V42)))),IMSUM(1,IMPRODUCT(S42,IMPRODUCT(U42,IMEXP(IMPRODUCT("0-2i",V42))))))</f>
        <v>-0.767898916674623-0.223772759169598i</v>
      </c>
      <c r="Y42" s="1">
        <f>ATAN(IMABS(W42)/IMABS(X42))</f>
        <v>0.3570479500312155</v>
      </c>
      <c r="Z42" s="1">
        <f>IMAGINARY(IMLN(IMDIV(IMDIV(W42,X42),Y42)))</f>
        <v>-1.76662472685607</v>
      </c>
      <c r="AA42" s="1">
        <f t="shared" si="0"/>
        <v>0</v>
      </c>
      <c r="AB42" s="1">
        <f t="shared" si="1"/>
        <v>360</v>
      </c>
      <c r="AC42" s="1">
        <f>DEGREES(IMABS(Y42))</f>
        <v>20.457340620586557</v>
      </c>
      <c r="AD42" s="1">
        <f t="shared" si="2"/>
        <v>258.77985916769535</v>
      </c>
    </row>
    <row r="43" spans="1:30" ht="14.25">
      <c r="A43" s="4">
        <v>1</v>
      </c>
      <c r="B43" s="5">
        <v>0</v>
      </c>
      <c r="C43" s="4">
        <v>1.46</v>
      </c>
      <c r="D43" s="5">
        <v>0</v>
      </c>
      <c r="E43" s="4">
        <v>3.85</v>
      </c>
      <c r="F43" s="4">
        <v>-0.02</v>
      </c>
      <c r="G43" s="4">
        <v>70</v>
      </c>
      <c r="H43" s="4">
        <v>6330</v>
      </c>
      <c r="I43" s="1">
        <v>2832.473880286161</v>
      </c>
      <c r="J43" s="1">
        <v>2500</v>
      </c>
      <c r="K43" s="1" t="str">
        <f>COMPLEX(A43,B43)</f>
        <v>1</v>
      </c>
      <c r="L43" s="1" t="str">
        <f>COMPLEX(C43,D43)</f>
        <v>1.46</v>
      </c>
      <c r="M43" s="1" t="str">
        <f>COMPLEX(E43,F43)</f>
        <v>3.85-2E-002i</v>
      </c>
      <c r="N43" s="1" t="str">
        <f>COMPLEX(RADIANS(G43),0)</f>
        <v>1.22173047639603</v>
      </c>
      <c r="O43" s="1" t="str">
        <f>IMSQRT(IMSUB("1.0-0i",IMPRODUCT(IMSIN(N43),IMSIN(N43))))</f>
        <v>0.34202014332567</v>
      </c>
      <c r="P43" s="1" t="str">
        <f>IMDIV(IMSQRT(IMSUB(IMPRODUCT(L43,L43),IMPRODUCT(IMPRODUCT(K43,K43),IMSIN(N43)^2))),L43)</f>
        <v>0.765340938981253</v>
      </c>
      <c r="Q43" s="1" t="str">
        <f>IMDIV(IMSQRT(IMSUB(IMPRODUCT(M43,M43),IMPRODUCT(IMPRODUCT(K43,K43),IMSIN(N43)^2))),M43)</f>
        <v>0.969758644260474-3.19104068282549E-004i</v>
      </c>
      <c r="R43" s="1" t="str">
        <f>IMDIV(IMSUB(IMPRODUCT(L43,O43),IMPRODUCT(K43,P43)),IMSUM(IMPRODUCT(L43,O43),IMPRODUCT(K43,P43)))</f>
        <v>-0.210321467303541</v>
      </c>
      <c r="S43" s="1" t="str">
        <f>IMDIV(IMSUB(IMPRODUCT(K43,O43),IMPRODUCT(L43,P43)),IMSUM(IMPRODUCT(K43,O43),IMPRODUCT(L43,P43)))</f>
        <v>-0.531292387206063</v>
      </c>
      <c r="T43" s="1" t="str">
        <f>IMDIV(IMSUB(IMPRODUCT(M43,P43),IMPRODUCT(L43,Q43)),IMSUM(IMPRODUCT(M43,P43),IMPRODUCT(L43,Q43)))</f>
        <v>0.350895161110856-2.13330669701068E-003i</v>
      </c>
      <c r="U43" s="1" t="str">
        <f>IMDIV(IMSUB(IMPRODUCT(L43,P43),IMPRODUCT(M43,Q43)),IMSUM(IMPRODUCT(L43,P43),IMPRODUCT(M43,Q43)))</f>
        <v>-0.539317135311373+1.95857970300021E-003i</v>
      </c>
      <c r="V43" s="1" t="str">
        <f>IMPRODUCT(2*PI()*J43/H43,IMPRODUCT(L43,P43))</f>
        <v>2.77283461946029</v>
      </c>
      <c r="W43" s="1" t="str">
        <f>IMDIV(IMSUM(R43,IMPRODUCT(T43,IMEXP(IMPRODUCT("0-2i",V43)))),IMSUM(1,IMPRODUCT(R43,IMPRODUCT(T43,IMEXP(IMPRODUCT("0-2i",V43))))))</f>
        <v>4.07321247202961E-002+0.250127103847382i</v>
      </c>
      <c r="X43" s="1" t="str">
        <f>IMDIV(IMSUM(S43,IMPRODUCT(U43,IMEXP(IMPRODUCT("0-2i",V43)))),IMSUM(1,IMPRODUCT(S43,IMPRODUCT(U43,IMEXP(IMPRODUCT("0-2i",V43))))))</f>
        <v>-0.795514443453964-0.171958531756961i</v>
      </c>
      <c r="Y43" s="1">
        <f>ATAN(IMABS(W43)/IMABS(X43))</f>
        <v>0.3018570405881065</v>
      </c>
      <c r="Z43" s="1">
        <f>IMAGINARY(IMLN(IMDIV(IMDIV(W43,X43),Y43)))</f>
        <v>-1.94510982372717</v>
      </c>
      <c r="AA43" s="1">
        <f t="shared" si="0"/>
        <v>0</v>
      </c>
      <c r="AB43" s="1">
        <f t="shared" si="1"/>
        <v>360</v>
      </c>
      <c r="AC43" s="1">
        <f>DEGREES(IMABS(Y43))</f>
        <v>17.29513444200769</v>
      </c>
      <c r="AD43" s="1">
        <f t="shared" si="2"/>
        <v>248.55341641099764</v>
      </c>
    </row>
    <row r="44" spans="1:30" ht="14.25">
      <c r="A44" s="4">
        <v>1</v>
      </c>
      <c r="B44" s="5">
        <v>0</v>
      </c>
      <c r="C44" s="4">
        <v>1.46</v>
      </c>
      <c r="D44" s="5">
        <v>0</v>
      </c>
      <c r="E44" s="4">
        <v>3.85</v>
      </c>
      <c r="F44" s="4">
        <v>-0.02</v>
      </c>
      <c r="G44" s="4">
        <v>70</v>
      </c>
      <c r="H44" s="4">
        <v>6330</v>
      </c>
      <c r="I44" s="1">
        <v>2832.473880286161</v>
      </c>
      <c r="J44" s="1">
        <v>2600</v>
      </c>
      <c r="K44" s="1" t="str">
        <f>COMPLEX(A44,B44)</f>
        <v>1</v>
      </c>
      <c r="L44" s="1" t="str">
        <f>COMPLEX(C44,D44)</f>
        <v>1.46</v>
      </c>
      <c r="M44" s="1" t="str">
        <f>COMPLEX(E44,F44)</f>
        <v>3.85-2E-002i</v>
      </c>
      <c r="N44" s="1" t="str">
        <f>COMPLEX(RADIANS(G44),0)</f>
        <v>1.22173047639603</v>
      </c>
      <c r="O44" s="1" t="str">
        <f>IMSQRT(IMSUB("1.0-0i",IMPRODUCT(IMSIN(N44),IMSIN(N44))))</f>
        <v>0.34202014332567</v>
      </c>
      <c r="P44" s="1" t="str">
        <f>IMDIV(IMSQRT(IMSUB(IMPRODUCT(L44,L44),IMPRODUCT(IMPRODUCT(K44,K44),IMSIN(N44)^2))),L44)</f>
        <v>0.765340938981253</v>
      </c>
      <c r="Q44" s="1" t="str">
        <f>IMDIV(IMSQRT(IMSUB(IMPRODUCT(M44,M44),IMPRODUCT(IMPRODUCT(K44,K44),IMSIN(N44)^2))),M44)</f>
        <v>0.969758644260474-3.19104068282549E-004i</v>
      </c>
      <c r="R44" s="1" t="str">
        <f>IMDIV(IMSUB(IMPRODUCT(L44,O44),IMPRODUCT(K44,P44)),IMSUM(IMPRODUCT(L44,O44),IMPRODUCT(K44,P44)))</f>
        <v>-0.210321467303541</v>
      </c>
      <c r="S44" s="1" t="str">
        <f>IMDIV(IMSUB(IMPRODUCT(K44,O44),IMPRODUCT(L44,P44)),IMSUM(IMPRODUCT(K44,O44),IMPRODUCT(L44,P44)))</f>
        <v>-0.531292387206063</v>
      </c>
      <c r="T44" s="1" t="str">
        <f>IMDIV(IMSUB(IMPRODUCT(M44,P44),IMPRODUCT(L44,Q44)),IMSUM(IMPRODUCT(M44,P44),IMPRODUCT(L44,Q44)))</f>
        <v>0.350895161110856-2.13330669701068E-003i</v>
      </c>
      <c r="U44" s="1" t="str">
        <f>IMDIV(IMSUB(IMPRODUCT(L44,P44),IMPRODUCT(M44,Q44)),IMSUM(IMPRODUCT(L44,P44),IMPRODUCT(M44,Q44)))</f>
        <v>-0.539317135311373+1.95857970300021E-003i</v>
      </c>
      <c r="V44" s="1" t="str">
        <f>IMPRODUCT(2*PI()*J44/H44,IMPRODUCT(L44,P44))</f>
        <v>2.8837480042387</v>
      </c>
      <c r="W44" s="1" t="str">
        <f>IMDIV(IMSUM(R44,IMPRODUCT(T44,IMEXP(IMPRODUCT("0-2i",V44)))),IMSUM(1,IMPRODUCT(R44,IMPRODUCT(T44,IMEXP(IMPRODUCT("0-2i",V44))))))</f>
        <v>9.54204953035376E-002+0.186642482019336i</v>
      </c>
      <c r="X44" s="1" t="str">
        <f>IMDIV(IMSUM(S44,IMPRODUCT(U44,IMEXP(IMPRODUCT("0-2i",V44)))),IMSUM(1,IMPRODUCT(S44,IMPRODUCT(U44,IMEXP(IMPRODUCT("0-2i",V44))))))</f>
        <v>-0.814759055690653-0.119911713650873i</v>
      </c>
      <c r="Y44" s="1">
        <f>ATAN(IMABS(W44)/IMABS(X44))</f>
        <v>0.2492436800686529</v>
      </c>
      <c r="Z44" s="1">
        <f>IMAGINARY(IMLN(IMDIV(IMDIV(W44,X44),Y44)))</f>
        <v>-2.18952679765086</v>
      </c>
      <c r="AA44" s="1">
        <f t="shared" si="0"/>
        <v>0</v>
      </c>
      <c r="AB44" s="1">
        <f t="shared" si="1"/>
        <v>360</v>
      </c>
      <c r="AC44" s="1">
        <f>DEGREES(IMABS(Y44))</f>
        <v>14.280610938242768</v>
      </c>
      <c r="AD44" s="1">
        <f t="shared" si="2"/>
        <v>234.54935536381112</v>
      </c>
    </row>
    <row r="45" spans="1:30" ht="14.25">
      <c r="A45" s="4">
        <v>1</v>
      </c>
      <c r="B45" s="5">
        <v>0</v>
      </c>
      <c r="C45" s="4">
        <v>1.46</v>
      </c>
      <c r="D45" s="5">
        <v>0</v>
      </c>
      <c r="E45" s="4">
        <v>3.85</v>
      </c>
      <c r="F45" s="4">
        <v>-0.02</v>
      </c>
      <c r="G45" s="4">
        <v>70</v>
      </c>
      <c r="H45" s="4">
        <v>6330</v>
      </c>
      <c r="I45" s="1">
        <v>2832.473880286161</v>
      </c>
      <c r="J45" s="1">
        <v>2700</v>
      </c>
      <c r="K45" s="1" t="str">
        <f>COMPLEX(A45,B45)</f>
        <v>1</v>
      </c>
      <c r="L45" s="1" t="str">
        <f>COMPLEX(C45,D45)</f>
        <v>1.46</v>
      </c>
      <c r="M45" s="1" t="str">
        <f>COMPLEX(E45,F45)</f>
        <v>3.85-2E-002i</v>
      </c>
      <c r="N45" s="1" t="str">
        <f>COMPLEX(RADIANS(G45),0)</f>
        <v>1.22173047639603</v>
      </c>
      <c r="O45" s="1" t="str">
        <f>IMSQRT(IMSUB("1.0-0i",IMPRODUCT(IMSIN(N45),IMSIN(N45))))</f>
        <v>0.34202014332567</v>
      </c>
      <c r="P45" s="1" t="str">
        <f>IMDIV(IMSQRT(IMSUB(IMPRODUCT(L45,L45),IMPRODUCT(IMPRODUCT(K45,K45),IMSIN(N45)^2))),L45)</f>
        <v>0.765340938981253</v>
      </c>
      <c r="Q45" s="1" t="str">
        <f>IMDIV(IMSQRT(IMSUB(IMPRODUCT(M45,M45),IMPRODUCT(IMPRODUCT(K45,K45),IMSIN(N45)^2))),M45)</f>
        <v>0.969758644260474-3.19104068282549E-004i</v>
      </c>
      <c r="R45" s="1" t="str">
        <f>IMDIV(IMSUB(IMPRODUCT(L45,O45),IMPRODUCT(K45,P45)),IMSUM(IMPRODUCT(L45,O45),IMPRODUCT(K45,P45)))</f>
        <v>-0.210321467303541</v>
      </c>
      <c r="S45" s="1" t="str">
        <f>IMDIV(IMSUB(IMPRODUCT(K45,O45),IMPRODUCT(L45,P45)),IMSUM(IMPRODUCT(K45,O45),IMPRODUCT(L45,P45)))</f>
        <v>-0.531292387206063</v>
      </c>
      <c r="T45" s="1" t="str">
        <f>IMDIV(IMSUB(IMPRODUCT(M45,P45),IMPRODUCT(L45,Q45)),IMSUM(IMPRODUCT(M45,P45),IMPRODUCT(L45,Q45)))</f>
        <v>0.350895161110856-2.13330669701068E-003i</v>
      </c>
      <c r="U45" s="1" t="str">
        <f>IMDIV(IMSUB(IMPRODUCT(L45,P45),IMPRODUCT(M45,Q45)),IMSUM(IMPRODUCT(L45,P45),IMPRODUCT(M45,Q45)))</f>
        <v>-0.539317135311373+1.95857970300021E-003i</v>
      </c>
      <c r="V45" s="1" t="str">
        <f>IMPRODUCT(2*PI()*J45/H45,IMPRODUCT(L45,P45))</f>
        <v>2.99466138901712</v>
      </c>
      <c r="W45" s="1" t="str">
        <f>IMDIV(IMSUM(R45,IMPRODUCT(T45,IMEXP(IMPRODUCT("0-2i",V45)))),IMSUM(1,IMPRODUCT(R45,IMPRODUCT(T45,IMEXP(IMPRODUCT("0-2i",V45))))))</f>
        <v>0.133272802082282+0.110184498896051i</v>
      </c>
      <c r="X45" s="1" t="str">
        <f>IMDIV(IMSUM(S45,IMPRODUCT(U45,IMEXP(IMPRODUCT("0-2i",V45)))),IMSUM(1,IMPRODUCT(S45,IMPRODUCT(U45,IMEXP(IMPRODUCT("0-2i",V45))))))</f>
        <v>-0.826662900366646-6.79089077103128E-002i</v>
      </c>
      <c r="Y45" s="1">
        <f>ATAN(IMABS(W45)/IMABS(X45))</f>
        <v>0.20553536511542278</v>
      </c>
      <c r="Z45" s="1">
        <f>IMAGINARY(IMLN(IMDIV(IMDIV(W45,X45),Y45)))</f>
        <v>-2.53271103494061</v>
      </c>
      <c r="AA45" s="1">
        <f t="shared" si="0"/>
        <v>0</v>
      </c>
      <c r="AB45" s="1">
        <f t="shared" si="1"/>
        <v>360</v>
      </c>
      <c r="AC45" s="1">
        <f>DEGREES(IMABS(Y45))</f>
        <v>11.776308961794136</v>
      </c>
      <c r="AD45" s="1">
        <f t="shared" si="2"/>
        <v>214.88634697169226</v>
      </c>
    </row>
    <row r="46" spans="1:30" ht="14.25">
      <c r="A46" s="4">
        <v>1</v>
      </c>
      <c r="B46" s="5">
        <v>0</v>
      </c>
      <c r="C46" s="4">
        <v>1.46</v>
      </c>
      <c r="D46" s="5">
        <v>0</v>
      </c>
      <c r="E46" s="4">
        <v>3.85</v>
      </c>
      <c r="F46" s="4">
        <v>-0.02</v>
      </c>
      <c r="G46" s="4">
        <v>70</v>
      </c>
      <c r="H46" s="4">
        <v>6330</v>
      </c>
      <c r="I46" s="1">
        <v>2832.473880286161</v>
      </c>
      <c r="J46" s="1">
        <v>2800</v>
      </c>
      <c r="K46" s="1" t="str">
        <f>COMPLEX(A46,B46)</f>
        <v>1</v>
      </c>
      <c r="L46" s="1" t="str">
        <f>COMPLEX(C46,D46)</f>
        <v>1.46</v>
      </c>
      <c r="M46" s="1" t="str">
        <f>COMPLEX(E46,F46)</f>
        <v>3.85-2E-002i</v>
      </c>
      <c r="N46" s="1" t="str">
        <f>COMPLEX(RADIANS(G46),0)</f>
        <v>1.22173047639603</v>
      </c>
      <c r="O46" s="1" t="str">
        <f>IMSQRT(IMSUB("1.0-0i",IMPRODUCT(IMSIN(N46),IMSIN(N46))))</f>
        <v>0.34202014332567</v>
      </c>
      <c r="P46" s="1" t="str">
        <f>IMDIV(IMSQRT(IMSUB(IMPRODUCT(L46,L46),IMPRODUCT(IMPRODUCT(K46,K46),IMSIN(N46)^2))),L46)</f>
        <v>0.765340938981253</v>
      </c>
      <c r="Q46" s="1" t="str">
        <f>IMDIV(IMSQRT(IMSUB(IMPRODUCT(M46,M46),IMPRODUCT(IMPRODUCT(K46,K46),IMSIN(N46)^2))),M46)</f>
        <v>0.969758644260474-3.19104068282549E-004i</v>
      </c>
      <c r="R46" s="1" t="str">
        <f>IMDIV(IMSUB(IMPRODUCT(L46,O46),IMPRODUCT(K46,P46)),IMSUM(IMPRODUCT(L46,O46),IMPRODUCT(K46,P46)))</f>
        <v>-0.210321467303541</v>
      </c>
      <c r="S46" s="1" t="str">
        <f>IMDIV(IMSUB(IMPRODUCT(K46,O46),IMPRODUCT(L46,P46)),IMSUM(IMPRODUCT(K46,O46),IMPRODUCT(L46,P46)))</f>
        <v>-0.531292387206063</v>
      </c>
      <c r="T46" s="1" t="str">
        <f>IMDIV(IMSUB(IMPRODUCT(M46,P46),IMPRODUCT(L46,Q46)),IMSUM(IMPRODUCT(M46,P46),IMPRODUCT(L46,Q46)))</f>
        <v>0.350895161110856-2.13330669701068E-003i</v>
      </c>
      <c r="U46" s="1" t="str">
        <f>IMDIV(IMSUB(IMPRODUCT(L46,P46),IMPRODUCT(M46,Q46)),IMSUM(IMPRODUCT(L46,P46),IMPRODUCT(M46,Q46)))</f>
        <v>-0.539317135311373+1.95857970300021E-003i</v>
      </c>
      <c r="V46" s="1" t="str">
        <f>IMPRODUCT(2*PI()*J46/H46,IMPRODUCT(L46,P46))</f>
        <v>3.10557477379553</v>
      </c>
      <c r="W46" s="1" t="str">
        <f>IMDIV(IMSUM(R46,IMPRODUCT(T46,IMEXP(IMPRODUCT("0-2i",V46)))),IMSUM(1,IMPRODUCT(R46,IMPRODUCT(T46,IMEXP(IMPRODUCT("0-2i",V46))))))</f>
        <v>0.15079684789282+2.57577147930017E-002i</v>
      </c>
      <c r="X46" s="1" t="str">
        <f>IMDIV(IMSUM(S46,IMPRODUCT(U46,IMEXP(IMPRODUCT("0-2i",V46)))),IMSUM(1,IMPRODUCT(S46,IMPRODUCT(U46,IMEXP(IMPRODUCT("0-2i",V46))))))</f>
        <v>-0.831863032021038-1.59977309800985E-002i</v>
      </c>
      <c r="Y46" s="1">
        <f>ATAN(IMABS(W46)/IMABS(X46))</f>
        <v>0.18183654659768012</v>
      </c>
      <c r="Z46" s="1">
        <f>IMAGINARY(IMLN(IMDIV(IMDIV(W46,X46),Y46)))</f>
        <v>-2.99164351324061</v>
      </c>
      <c r="AA46" s="1">
        <f t="shared" si="0"/>
        <v>0</v>
      </c>
      <c r="AB46" s="1">
        <f t="shared" si="1"/>
        <v>360</v>
      </c>
      <c r="AC46" s="1">
        <f>DEGREES(IMABS(Y46))</f>
        <v>10.418466681281</v>
      </c>
      <c r="AD46" s="1">
        <f t="shared" si="2"/>
        <v>188.59145288362305</v>
      </c>
    </row>
    <row r="47" spans="1:30" ht="14.25">
      <c r="A47" s="4">
        <v>1</v>
      </c>
      <c r="B47" s="5">
        <v>0</v>
      </c>
      <c r="C47" s="4">
        <v>1.46</v>
      </c>
      <c r="D47" s="5">
        <v>0</v>
      </c>
      <c r="E47" s="4">
        <v>3.85</v>
      </c>
      <c r="F47" s="4">
        <v>-0.02</v>
      </c>
      <c r="G47" s="4">
        <v>70</v>
      </c>
      <c r="H47" s="4">
        <v>6330</v>
      </c>
      <c r="I47" s="1">
        <v>2832.473880286161</v>
      </c>
      <c r="J47" s="1">
        <v>2900</v>
      </c>
      <c r="K47" s="1" t="str">
        <f>COMPLEX(A47,B47)</f>
        <v>1</v>
      </c>
      <c r="L47" s="1" t="str">
        <f>COMPLEX(C47,D47)</f>
        <v>1.46</v>
      </c>
      <c r="M47" s="1" t="str">
        <f>COMPLEX(E47,F47)</f>
        <v>3.85-2E-002i</v>
      </c>
      <c r="N47" s="1" t="str">
        <f>COMPLEX(RADIANS(G47),0)</f>
        <v>1.22173047639603</v>
      </c>
      <c r="O47" s="1" t="str">
        <f>IMSQRT(IMSUB("1.0-0i",IMPRODUCT(IMSIN(N47),IMSIN(N47))))</f>
        <v>0.34202014332567</v>
      </c>
      <c r="P47" s="1" t="str">
        <f>IMDIV(IMSQRT(IMSUB(IMPRODUCT(L47,L47),IMPRODUCT(IMPRODUCT(K47,K47),IMSIN(N47)^2))),L47)</f>
        <v>0.765340938981253</v>
      </c>
      <c r="Q47" s="1" t="str">
        <f>IMDIV(IMSQRT(IMSUB(IMPRODUCT(M47,M47),IMPRODUCT(IMPRODUCT(K47,K47),IMSIN(N47)^2))),M47)</f>
        <v>0.969758644260474-3.19104068282549E-004i</v>
      </c>
      <c r="R47" s="1" t="str">
        <f>IMDIV(IMSUB(IMPRODUCT(L47,O47),IMPRODUCT(K47,P47)),IMSUM(IMPRODUCT(L47,O47),IMPRODUCT(K47,P47)))</f>
        <v>-0.210321467303541</v>
      </c>
      <c r="S47" s="1" t="str">
        <f>IMDIV(IMSUB(IMPRODUCT(K47,O47),IMPRODUCT(L47,P47)),IMSUM(IMPRODUCT(K47,O47),IMPRODUCT(L47,P47)))</f>
        <v>-0.531292387206063</v>
      </c>
      <c r="T47" s="1" t="str">
        <f>IMDIV(IMSUB(IMPRODUCT(M47,P47),IMPRODUCT(L47,Q47)),IMSUM(IMPRODUCT(M47,P47),IMPRODUCT(L47,Q47)))</f>
        <v>0.350895161110856-2.13330669701068E-003i</v>
      </c>
      <c r="U47" s="1" t="str">
        <f>IMDIV(IMSUB(IMPRODUCT(L47,P47),IMPRODUCT(M47,Q47)),IMSUM(IMPRODUCT(L47,P47),IMPRODUCT(M47,Q47)))</f>
        <v>-0.539317135311373+1.95857970300021E-003i</v>
      </c>
      <c r="V47" s="1" t="str">
        <f>IMPRODUCT(2*PI()*J47/H47,IMPRODUCT(L47,P47))</f>
        <v>3.21648815857394</v>
      </c>
      <c r="W47" s="1" t="str">
        <f>IMDIV(IMSUM(R47,IMPRODUCT(T47,IMEXP(IMPRODUCT("0-2i",V47)))),IMSUM(1,IMPRODUCT(R47,IMPRODUCT(T47,IMEXP(IMPRODUCT("0-2i",V47))))))</f>
        <v>0.146298451220797-6.05658768042115E-002i</v>
      </c>
      <c r="X47" s="1" t="str">
        <f>IMDIV(IMSUM(S47,IMPRODUCT(U47,IMEXP(IMPRODUCT("0-2i",V47)))),IMSUM(1,IMPRODUCT(S47,IMPRODUCT(U47,IMEXP(IMPRODUCT("0-2i",V47))))))</f>
        <v>-0.830636980318736+3.58853084945815E-002i</v>
      </c>
      <c r="Y47" s="1">
        <f>ATAN(IMABS(W47)/IMABS(X47))</f>
        <v>0.18819313463384138</v>
      </c>
      <c r="Z47" s="1">
        <f>IMAGINARY(IMLN(IMDIV(IMDIV(W47,X47),Y47)))</f>
        <v>2.79226099570194</v>
      </c>
      <c r="AA47" s="1">
        <f t="shared" si="0"/>
        <v>0</v>
      </c>
      <c r="AB47" s="1">
        <f t="shared" si="1"/>
        <v>0</v>
      </c>
      <c r="AC47" s="1">
        <f>DEGREES(IMABS(Y47))</f>
        <v>10.782672347856392</v>
      </c>
      <c r="AD47" s="1">
        <f t="shared" si="2"/>
        <v>159.98477035271807</v>
      </c>
    </row>
    <row r="48" spans="1:8" ht="14.25">
      <c r="A48" s="4"/>
      <c r="B48" s="5"/>
      <c r="C48" s="4"/>
      <c r="D48" s="5"/>
      <c r="E48" s="4"/>
      <c r="F48" s="4"/>
      <c r="G48" s="4"/>
      <c r="H48" s="4"/>
    </row>
    <row r="49" spans="1:30" ht="14.25">
      <c r="A49" s="4">
        <v>1</v>
      </c>
      <c r="B49" s="5">
        <v>0</v>
      </c>
      <c r="C49" s="4">
        <v>1.2</v>
      </c>
      <c r="D49" s="5">
        <v>0</v>
      </c>
      <c r="E49" s="4">
        <v>3.85</v>
      </c>
      <c r="F49" s="4">
        <v>-0.02</v>
      </c>
      <c r="G49" s="4">
        <v>70</v>
      </c>
      <c r="H49" s="4">
        <v>6330</v>
      </c>
      <c r="I49" s="1">
        <v>4240.868245071627</v>
      </c>
      <c r="J49" s="1">
        <v>0</v>
      </c>
      <c r="K49" s="1" t="str">
        <f>COMPLEX(A49,B49)</f>
        <v>1</v>
      </c>
      <c r="L49" s="1" t="str">
        <f>COMPLEX(C49,D49)</f>
        <v>1.2</v>
      </c>
      <c r="M49" s="1" t="str">
        <f>COMPLEX(E49,F49)</f>
        <v>3.85-2E-002i</v>
      </c>
      <c r="N49" s="1" t="str">
        <f>COMPLEX(RADIANS(G49),0)</f>
        <v>1.22173047639603</v>
      </c>
      <c r="O49" s="1" t="str">
        <f>IMSQRT(IMSUB("1.0-0i",IMPRODUCT(IMSIN(N49),IMSIN(N49))))</f>
        <v>0.34202014332567</v>
      </c>
      <c r="P49" s="1" t="str">
        <f>IMDIV(IMSQRT(IMSUB(IMPRODUCT(L49,L49),IMPRODUCT(IMPRODUCT(K49,K49),IMSIN(N49)^2))),L49)</f>
        <v>0.621924532332519</v>
      </c>
      <c r="Q49" s="1" t="str">
        <f>IMDIV(IMSQRT(IMSUB(IMPRODUCT(M49,M49),IMPRODUCT(IMPRODUCT(K49,K49),IMSIN(N49)^2))),M49)</f>
        <v>0.969758644260474-3.19104068282549E-004i</v>
      </c>
      <c r="R49" s="1" t="str">
        <f>IMDIV(IMSUB(IMPRODUCT(L49,O49),IMPRODUCT(K49,P49)),IMSUM(IMPRODUCT(L49,O49),IMPRODUCT(K49,P49)))</f>
        <v>-0.204872984734696</v>
      </c>
      <c r="S49" s="1" t="str">
        <f>IMDIV(IMSUB(IMPRODUCT(K49,O49),IMPRODUCT(L49,P49)),IMSUM(IMPRODUCT(K49,O49),IMPRODUCT(L49,P49)))</f>
        <v>-0.371476896441682</v>
      </c>
      <c r="T49" s="1" t="str">
        <f>IMDIV(IMSUB(IMPRODUCT(M49,P49),IMPRODUCT(L49,Q49)),IMSUM(IMPRODUCT(M49,P49),IMPRODUCT(L49,Q49)))</f>
        <v>0.345892380941702-2.14178729229287E-003i</v>
      </c>
      <c r="U49" s="1" t="str">
        <f>IMDIV(IMSUB(IMPRODUCT(L49,P49),IMPRODUCT(M49,Q49)),IMSUM(IMPRODUCT(L49,P49),IMPRODUCT(M49,Q49)))</f>
        <v>-0.666823821668934+1.53382297014153E-003i</v>
      </c>
      <c r="V49" s="1" t="str">
        <f>IMPRODUCT(2*PI()*J49/H49,IMPRODUCT(L49,P49))</f>
        <v>0</v>
      </c>
      <c r="W49" s="1" t="str">
        <f>IMDIV(IMSUM(R49,IMPRODUCT(T49,IMEXP(IMPRODUCT("0-2i",V49)))),IMSUM(1,IMPRODUCT(R49,IMPRODUCT(T49,IMEXP(IMPRODUCT("0-2i",V49))))))</f>
        <v>0.151773641268733-2.37681536395641E-003i</v>
      </c>
      <c r="X49" s="1" t="str">
        <f>IMDIV(IMSUM(S49,IMPRODUCT(U49,IMEXP(IMPRODUCT("0-2i",V49)))),IMSUM(1,IMPRODUCT(S49,IMPRODUCT(U49,IMEXP(IMPRODUCT("0-2i",V49))))))</f>
        <v>-0.832165726396755+8.49293549261074E-004i</v>
      </c>
      <c r="Y49" s="1">
        <f>ATAN(IMABS(W49)/IMABS(X49))</f>
        <v>0.18042262374255097</v>
      </c>
      <c r="Z49" s="1">
        <f>IMAGINARY(IMLN(IMDIV(IMDIV(W49,X49),Y49)))</f>
        <v>3.12695425098365</v>
      </c>
      <c r="AA49" s="1">
        <f t="shared" si="0"/>
        <v>0</v>
      </c>
      <c r="AB49" s="1">
        <f t="shared" si="1"/>
        <v>0</v>
      </c>
      <c r="AC49" s="1">
        <f>DEGREES(IMABS(Y49))</f>
        <v>10.337454869125013</v>
      </c>
      <c r="AD49" s="1">
        <f t="shared" si="2"/>
        <v>179.16128131185468</v>
      </c>
    </row>
    <row r="50" spans="1:30" ht="14.25">
      <c r="A50" s="4">
        <v>1</v>
      </c>
      <c r="B50" s="5">
        <v>0</v>
      </c>
      <c r="C50" s="4">
        <v>1.2</v>
      </c>
      <c r="D50" s="5">
        <v>0</v>
      </c>
      <c r="E50" s="4">
        <v>3.85</v>
      </c>
      <c r="F50" s="4">
        <v>-0.02</v>
      </c>
      <c r="G50" s="4">
        <v>70</v>
      </c>
      <c r="H50" s="4">
        <v>6330</v>
      </c>
      <c r="I50" s="1">
        <v>4240.868245071627</v>
      </c>
      <c r="J50" s="1">
        <v>100</v>
      </c>
      <c r="K50" s="1" t="str">
        <f>COMPLEX(A50,B50)</f>
        <v>1</v>
      </c>
      <c r="L50" s="1" t="str">
        <f>COMPLEX(C50,D50)</f>
        <v>1.2</v>
      </c>
      <c r="M50" s="1" t="str">
        <f>COMPLEX(E50,F50)</f>
        <v>3.85-2E-002i</v>
      </c>
      <c r="N50" s="1" t="str">
        <f>COMPLEX(RADIANS(G50),0)</f>
        <v>1.22173047639603</v>
      </c>
      <c r="O50" s="1" t="str">
        <f>IMSQRT(IMSUB("1.0-0i",IMPRODUCT(IMSIN(N50),IMSIN(N50))))</f>
        <v>0.34202014332567</v>
      </c>
      <c r="P50" s="1" t="str">
        <f>IMDIV(IMSQRT(IMSUB(IMPRODUCT(L50,L50),IMPRODUCT(IMPRODUCT(K50,K50),IMSIN(N50)^2))),L50)</f>
        <v>0.621924532332519</v>
      </c>
      <c r="Q50" s="1" t="str">
        <f>IMDIV(IMSQRT(IMSUB(IMPRODUCT(M50,M50),IMPRODUCT(IMPRODUCT(K50,K50),IMSIN(N50)^2))),M50)</f>
        <v>0.969758644260474-3.19104068282549E-004i</v>
      </c>
      <c r="R50" s="1" t="str">
        <f>IMDIV(IMSUB(IMPRODUCT(L50,O50),IMPRODUCT(K50,P50)),IMSUM(IMPRODUCT(L50,O50),IMPRODUCT(K50,P50)))</f>
        <v>-0.204872984734696</v>
      </c>
      <c r="S50" s="1" t="str">
        <f>IMDIV(IMSUB(IMPRODUCT(K50,O50),IMPRODUCT(L50,P50)),IMSUM(IMPRODUCT(K50,O50),IMPRODUCT(L50,P50)))</f>
        <v>-0.371476896441682</v>
      </c>
      <c r="T50" s="1" t="str">
        <f>IMDIV(IMSUB(IMPRODUCT(M50,P50),IMPRODUCT(L50,Q50)),IMSUM(IMPRODUCT(M50,P50),IMPRODUCT(L50,Q50)))</f>
        <v>0.345892380941702-2.14178729229287E-003i</v>
      </c>
      <c r="U50" s="1" t="str">
        <f>IMDIV(IMSUB(IMPRODUCT(L50,P50),IMPRODUCT(M50,Q50)),IMSUM(IMPRODUCT(L50,P50),IMPRODUCT(M50,Q50)))</f>
        <v>-0.666823821668934+1.53382297014153E-003i</v>
      </c>
      <c r="V50" s="1" t="str">
        <f>IMPRODUCT(2*PI()*J50/H50,IMPRODUCT(L50,P50))</f>
        <v>7.40789968478904E-002</v>
      </c>
      <c r="W50" s="1" t="str">
        <f>IMDIV(IMSUM(R50,IMPRODUCT(T50,IMEXP(IMPRODUCT("0-2i",V50)))),IMSUM(1,IMPRODUCT(R50,IMPRODUCT(T50,IMEXP(IMPRODUCT("0-2i",V50))))))</f>
        <v>0.146532839711575-5.88984340296971E-002i</v>
      </c>
      <c r="X50" s="1" t="str">
        <f>IMDIV(IMSUM(S50,IMPRODUCT(U50,IMEXP(IMPRODUCT("0-2i",V50)))),IMSUM(1,IMPRODUCT(S50,IMPRODUCT(U50,IMEXP(IMPRODUCT("0-2i",V50))))))</f>
        <v>-0.829642182366526+5.55436850281395E-002i</v>
      </c>
      <c r="Y50" s="1">
        <f>ATAN(IMABS(W50)/IMABS(X50))</f>
        <v>0.18769461273877017</v>
      </c>
      <c r="Z50" s="1">
        <f>IMAGINARY(IMLN(IMDIV(IMDIV(W50,X50),Y50)))</f>
        <v>2.82625817074191</v>
      </c>
      <c r="AA50" s="1">
        <f t="shared" si="0"/>
        <v>0</v>
      </c>
      <c r="AB50" s="1">
        <f t="shared" si="1"/>
        <v>0</v>
      </c>
      <c r="AC50" s="1">
        <f>DEGREES(IMABS(Y50))</f>
        <v>10.754109147273947</v>
      </c>
      <c r="AD50" s="1">
        <f t="shared" si="2"/>
        <v>161.93266499787586</v>
      </c>
    </row>
    <row r="51" spans="1:30" ht="14.25">
      <c r="A51" s="4">
        <v>1</v>
      </c>
      <c r="B51" s="5">
        <v>0</v>
      </c>
      <c r="C51" s="4">
        <v>1.2</v>
      </c>
      <c r="D51" s="5">
        <v>0</v>
      </c>
      <c r="E51" s="4">
        <v>3.85</v>
      </c>
      <c r="F51" s="4">
        <v>-0.02</v>
      </c>
      <c r="G51" s="4">
        <v>70</v>
      </c>
      <c r="H51" s="4">
        <v>6330</v>
      </c>
      <c r="I51" s="1">
        <v>4240.868245071627</v>
      </c>
      <c r="J51" s="1">
        <v>200</v>
      </c>
      <c r="K51" s="1" t="str">
        <f>COMPLEX(A51,B51)</f>
        <v>1</v>
      </c>
      <c r="L51" s="1" t="str">
        <f>COMPLEX(C51,D51)</f>
        <v>1.2</v>
      </c>
      <c r="M51" s="1" t="str">
        <f>COMPLEX(E51,F51)</f>
        <v>3.85-2E-002i</v>
      </c>
      <c r="N51" s="1" t="str">
        <f>COMPLEX(RADIANS(G51),0)</f>
        <v>1.22173047639603</v>
      </c>
      <c r="O51" s="1" t="str">
        <f>IMSQRT(IMSUB("1.0-0i",IMPRODUCT(IMSIN(N51),IMSIN(N51))))</f>
        <v>0.34202014332567</v>
      </c>
      <c r="P51" s="1" t="str">
        <f>IMDIV(IMSQRT(IMSUB(IMPRODUCT(L51,L51),IMPRODUCT(IMPRODUCT(K51,K51),IMSIN(N51)^2))),L51)</f>
        <v>0.621924532332519</v>
      </c>
      <c r="Q51" s="1" t="str">
        <f>IMDIV(IMSQRT(IMSUB(IMPRODUCT(M51,M51),IMPRODUCT(IMPRODUCT(K51,K51),IMSIN(N51)^2))),M51)</f>
        <v>0.969758644260474-3.19104068282549E-004i</v>
      </c>
      <c r="R51" s="1" t="str">
        <f>IMDIV(IMSUB(IMPRODUCT(L51,O51),IMPRODUCT(K51,P51)),IMSUM(IMPRODUCT(L51,O51),IMPRODUCT(K51,P51)))</f>
        <v>-0.204872984734696</v>
      </c>
      <c r="S51" s="1" t="str">
        <f>IMDIV(IMSUB(IMPRODUCT(K51,O51),IMPRODUCT(L51,P51)),IMSUM(IMPRODUCT(K51,O51),IMPRODUCT(L51,P51)))</f>
        <v>-0.371476896441682</v>
      </c>
      <c r="T51" s="1" t="str">
        <f>IMDIV(IMSUB(IMPRODUCT(M51,P51),IMPRODUCT(L51,Q51)),IMSUM(IMPRODUCT(M51,P51),IMPRODUCT(L51,Q51)))</f>
        <v>0.345892380941702-2.14178729229287E-003i</v>
      </c>
      <c r="U51" s="1" t="str">
        <f>IMDIV(IMSUB(IMPRODUCT(L51,P51),IMPRODUCT(M51,Q51)),IMSUM(IMPRODUCT(L51,P51),IMPRODUCT(M51,Q51)))</f>
        <v>-0.666823821668934+1.53382297014153E-003i</v>
      </c>
      <c r="V51" s="1" t="str">
        <f>IMPRODUCT(2*PI()*J51/H51,IMPRODUCT(L51,P51))</f>
        <v>0.148157993695781</v>
      </c>
      <c r="W51" s="1" t="str">
        <f>IMDIV(IMSUM(R51,IMPRODUCT(T51,IMEXP(IMPRODUCT("0-2i",V51)))),IMSUM(1,IMPRODUCT(R51,IMPRODUCT(T51,IMEXP(IMPRODUCT("0-2i",V51))))))</f>
        <v>0.131841914933548-0.11351073452804i</v>
      </c>
      <c r="X51" s="1" t="str">
        <f>IMDIV(IMSUM(S51,IMPRODUCT(U51,IMEXP(IMPRODUCT("0-2i",V51)))),IMSUM(1,IMPRODUCT(S51,IMPRODUCT(U51,IMEXP(IMPRODUCT("0-2i",V51))))))</f>
        <v>-0.822173386967515+0.110177766095642i</v>
      </c>
      <c r="Y51" s="1">
        <f>ATAN(IMABS(W51)/IMABS(X51))</f>
        <v>0.2067315474955964</v>
      </c>
      <c r="Z51" s="1">
        <f>IMAGINARY(IMLN(IMDIV(IMDIV(W51,X51),Y51)))</f>
        <v>2.56398383840365</v>
      </c>
      <c r="AA51" s="1">
        <f t="shared" si="0"/>
        <v>0</v>
      </c>
      <c r="AB51" s="1">
        <f t="shared" si="1"/>
        <v>0</v>
      </c>
      <c r="AC51" s="1">
        <f>DEGREES(IMABS(Y51))</f>
        <v>11.844845163705997</v>
      </c>
      <c r="AD51" s="1">
        <f t="shared" si="2"/>
        <v>146.90545268028202</v>
      </c>
    </row>
    <row r="52" spans="1:30" ht="14.25">
      <c r="A52" s="4">
        <v>1</v>
      </c>
      <c r="B52" s="5">
        <v>0</v>
      </c>
      <c r="C52" s="4">
        <v>1.2</v>
      </c>
      <c r="D52" s="5">
        <v>0</v>
      </c>
      <c r="E52" s="4">
        <v>3.85</v>
      </c>
      <c r="F52" s="4">
        <v>-0.02</v>
      </c>
      <c r="G52" s="4">
        <v>70</v>
      </c>
      <c r="H52" s="4">
        <v>6330</v>
      </c>
      <c r="I52" s="1">
        <v>4240.868245071627</v>
      </c>
      <c r="J52" s="1">
        <v>300</v>
      </c>
      <c r="K52" s="1" t="str">
        <f>COMPLEX(A52,B52)</f>
        <v>1</v>
      </c>
      <c r="L52" s="1" t="str">
        <f>COMPLEX(C52,D52)</f>
        <v>1.2</v>
      </c>
      <c r="M52" s="1" t="str">
        <f>COMPLEX(E52,F52)</f>
        <v>3.85-2E-002i</v>
      </c>
      <c r="N52" s="1" t="str">
        <f>COMPLEX(RADIANS(G52),0)</f>
        <v>1.22173047639603</v>
      </c>
      <c r="O52" s="1" t="str">
        <f>IMSQRT(IMSUB("1.0-0i",IMPRODUCT(IMSIN(N52),IMSIN(N52))))</f>
        <v>0.34202014332567</v>
      </c>
      <c r="P52" s="1" t="str">
        <f>IMDIV(IMSQRT(IMSUB(IMPRODUCT(L52,L52),IMPRODUCT(IMPRODUCT(K52,K52),IMSIN(N52)^2))),L52)</f>
        <v>0.621924532332519</v>
      </c>
      <c r="Q52" s="1" t="str">
        <f>IMDIV(IMSQRT(IMSUB(IMPRODUCT(M52,M52),IMPRODUCT(IMPRODUCT(K52,K52),IMSIN(N52)^2))),M52)</f>
        <v>0.969758644260474-3.19104068282549E-004i</v>
      </c>
      <c r="R52" s="1" t="str">
        <f>IMDIV(IMSUB(IMPRODUCT(L52,O52),IMPRODUCT(K52,P52)),IMSUM(IMPRODUCT(L52,O52),IMPRODUCT(K52,P52)))</f>
        <v>-0.204872984734696</v>
      </c>
      <c r="S52" s="1" t="str">
        <f>IMDIV(IMSUB(IMPRODUCT(K52,O52),IMPRODUCT(L52,P52)),IMSUM(IMPRODUCT(K52,O52),IMPRODUCT(L52,P52)))</f>
        <v>-0.371476896441682</v>
      </c>
      <c r="T52" s="1" t="str">
        <f>IMDIV(IMSUB(IMPRODUCT(M52,P52),IMPRODUCT(L52,Q52)),IMSUM(IMPRODUCT(M52,P52),IMPRODUCT(L52,Q52)))</f>
        <v>0.345892380941702-2.14178729229287E-003i</v>
      </c>
      <c r="U52" s="1" t="str">
        <f>IMDIV(IMSUB(IMPRODUCT(L52,P52),IMPRODUCT(M52,Q52)),IMSUM(IMPRODUCT(L52,P52),IMPRODUCT(M52,Q52)))</f>
        <v>-0.666823821668934+1.53382297014153E-003i</v>
      </c>
      <c r="V52" s="1" t="str">
        <f>IMPRODUCT(2*PI()*J52/H52,IMPRODUCT(L52,P52))</f>
        <v>0.222236990543671</v>
      </c>
      <c r="W52" s="1" t="str">
        <f>IMDIV(IMSUM(R52,IMPRODUCT(T52,IMEXP(IMPRODUCT("0-2i",V52)))),IMSUM(1,IMPRODUCT(R52,IMPRODUCT(T52,IMEXP(IMPRODUCT("0-2i",V52))))))</f>
        <v>0.108322941556015-0.164498436927106i</v>
      </c>
      <c r="X52" s="1" t="str">
        <f>IMDIV(IMSUM(S52,IMPRODUCT(U52,IMEXP(IMPRODUCT("0-2i",V52)))),IMSUM(1,IMPRODUCT(S52,IMPRODUCT(U52,IMEXP(IMPRODUCT("0-2i",V52))))))</f>
        <v>-0.809610531827433+0.164671773718103i</v>
      </c>
      <c r="Y52" s="1">
        <f>ATAN(IMABS(W52)/IMABS(X52))</f>
        <v>0.2340290148348621</v>
      </c>
      <c r="Z52" s="1">
        <f>IMAGINARY(IMLN(IMDIV(IMDIV(W52,X52),Y52)))</f>
        <v>2.35378588496809</v>
      </c>
      <c r="AA52" s="1">
        <f t="shared" si="0"/>
        <v>0</v>
      </c>
      <c r="AB52" s="1">
        <f t="shared" si="1"/>
        <v>0</v>
      </c>
      <c r="AC52" s="1">
        <f>DEGREES(IMABS(Y52))</f>
        <v>13.40887483364213</v>
      </c>
      <c r="AD52" s="1">
        <f t="shared" si="2"/>
        <v>134.86199708613705</v>
      </c>
    </row>
    <row r="53" spans="1:30" ht="14.25">
      <c r="A53" s="4">
        <v>1</v>
      </c>
      <c r="B53" s="5">
        <v>0</v>
      </c>
      <c r="C53" s="4">
        <v>1.2</v>
      </c>
      <c r="D53" s="5">
        <v>0</v>
      </c>
      <c r="E53" s="4">
        <v>3.85</v>
      </c>
      <c r="F53" s="4">
        <v>-0.02</v>
      </c>
      <c r="G53" s="4">
        <v>70</v>
      </c>
      <c r="H53" s="4">
        <v>6330</v>
      </c>
      <c r="I53" s="1">
        <v>4240.868245071627</v>
      </c>
      <c r="J53" s="1">
        <v>400</v>
      </c>
      <c r="K53" s="1" t="str">
        <f>COMPLEX(A53,B53)</f>
        <v>1</v>
      </c>
      <c r="L53" s="1" t="str">
        <f>COMPLEX(C53,D53)</f>
        <v>1.2</v>
      </c>
      <c r="M53" s="1" t="str">
        <f>COMPLEX(E53,F53)</f>
        <v>3.85-2E-002i</v>
      </c>
      <c r="N53" s="1" t="str">
        <f>COMPLEX(RADIANS(G53),0)</f>
        <v>1.22173047639603</v>
      </c>
      <c r="O53" s="1" t="str">
        <f>IMSQRT(IMSUB("1.0-0i",IMPRODUCT(IMSIN(N53),IMSIN(N53))))</f>
        <v>0.34202014332567</v>
      </c>
      <c r="P53" s="1" t="str">
        <f>IMDIV(IMSQRT(IMSUB(IMPRODUCT(L53,L53),IMPRODUCT(IMPRODUCT(K53,K53),IMSIN(N53)^2))),L53)</f>
        <v>0.621924532332519</v>
      </c>
      <c r="Q53" s="1" t="str">
        <f>IMDIV(IMSQRT(IMSUB(IMPRODUCT(M53,M53),IMPRODUCT(IMPRODUCT(K53,K53),IMSIN(N53)^2))),M53)</f>
        <v>0.969758644260474-3.19104068282549E-004i</v>
      </c>
      <c r="R53" s="1" t="str">
        <f>IMDIV(IMSUB(IMPRODUCT(L53,O53),IMPRODUCT(K53,P53)),IMSUM(IMPRODUCT(L53,O53),IMPRODUCT(K53,P53)))</f>
        <v>-0.204872984734696</v>
      </c>
      <c r="S53" s="1" t="str">
        <f>IMDIV(IMSUB(IMPRODUCT(K53,O53),IMPRODUCT(L53,P53)),IMSUM(IMPRODUCT(K53,O53),IMPRODUCT(L53,P53)))</f>
        <v>-0.371476896441682</v>
      </c>
      <c r="T53" s="1" t="str">
        <f>IMDIV(IMSUB(IMPRODUCT(M53,P53),IMPRODUCT(L53,Q53)),IMSUM(IMPRODUCT(M53,P53),IMPRODUCT(L53,Q53)))</f>
        <v>0.345892380941702-2.14178729229287E-003i</v>
      </c>
      <c r="U53" s="1" t="str">
        <f>IMDIV(IMSUB(IMPRODUCT(L53,P53),IMPRODUCT(M53,Q53)),IMSUM(IMPRODUCT(L53,P53),IMPRODUCT(M53,Q53)))</f>
        <v>-0.666823821668934+1.53382297014153E-003i</v>
      </c>
      <c r="V53" s="1" t="str">
        <f>IMPRODUCT(2*PI()*J53/H53,IMPRODUCT(L53,P53))</f>
        <v>0.296315987391562</v>
      </c>
      <c r="W53" s="1" t="str">
        <f>IMDIV(IMSUM(R53,IMPRODUCT(T53,IMEXP(IMPRODUCT("0-2i",V53)))),IMSUM(1,IMPRODUCT(R53,IMPRODUCT(T53,IMEXP(IMPRODUCT("0-2i",V53))))))</f>
        <v>7.69401652065325E-002-0.21036012950189i</v>
      </c>
      <c r="X53" s="1" t="str">
        <f>IMDIV(IMSUM(S53,IMPRODUCT(U53,IMEXP(IMPRODUCT("0-2i",V53)))),IMSUM(1,IMPRODUCT(S53,IMPRODUCT(U53,IMEXP(IMPRODUCT("0-2i",V53))))))</f>
        <v>-0.791704739685581+0.218903683165023i</v>
      </c>
      <c r="Y53" s="1">
        <f>ATAN(IMABS(W53)/IMABS(X53))</f>
        <v>0.26621599092323744</v>
      </c>
      <c r="Z53" s="1">
        <f>IMAGINARY(IMLN(IMDIV(IMDIV(W53,X53),Y53)))</f>
        <v>2.19119389619979</v>
      </c>
      <c r="AA53" s="1">
        <f t="shared" si="0"/>
        <v>0</v>
      </c>
      <c r="AB53" s="1">
        <f t="shared" si="1"/>
        <v>0</v>
      </c>
      <c r="AC53" s="1">
        <f>DEGREES(IMABS(Y53))</f>
        <v>15.253052718794537</v>
      </c>
      <c r="AD53" s="1">
        <f t="shared" si="2"/>
        <v>125.54616234707495</v>
      </c>
    </row>
    <row r="54" spans="1:30" ht="14.25">
      <c r="A54" s="4">
        <v>1</v>
      </c>
      <c r="B54" s="5">
        <v>0</v>
      </c>
      <c r="C54" s="4">
        <v>1.2</v>
      </c>
      <c r="D54" s="5">
        <v>0</v>
      </c>
      <c r="E54" s="4">
        <v>3.85</v>
      </c>
      <c r="F54" s="4">
        <v>-0.02</v>
      </c>
      <c r="G54" s="4">
        <v>70</v>
      </c>
      <c r="H54" s="4">
        <v>6330</v>
      </c>
      <c r="I54" s="1">
        <v>4240.868245071627</v>
      </c>
      <c r="J54" s="1">
        <v>500</v>
      </c>
      <c r="K54" s="1" t="str">
        <f>COMPLEX(A54,B54)</f>
        <v>1</v>
      </c>
      <c r="L54" s="1" t="str">
        <f>COMPLEX(C54,D54)</f>
        <v>1.2</v>
      </c>
      <c r="M54" s="1" t="str">
        <f>COMPLEX(E54,F54)</f>
        <v>3.85-2E-002i</v>
      </c>
      <c r="N54" s="1" t="str">
        <f>COMPLEX(RADIANS(G54),0)</f>
        <v>1.22173047639603</v>
      </c>
      <c r="O54" s="1" t="str">
        <f>IMSQRT(IMSUB("1.0-0i",IMPRODUCT(IMSIN(N54),IMSIN(N54))))</f>
        <v>0.34202014332567</v>
      </c>
      <c r="P54" s="1" t="str">
        <f>IMDIV(IMSQRT(IMSUB(IMPRODUCT(L54,L54),IMPRODUCT(IMPRODUCT(K54,K54),IMSIN(N54)^2))),L54)</f>
        <v>0.621924532332519</v>
      </c>
      <c r="Q54" s="1" t="str">
        <f>IMDIV(IMSQRT(IMSUB(IMPRODUCT(M54,M54),IMPRODUCT(IMPRODUCT(K54,K54),IMSIN(N54)^2))),M54)</f>
        <v>0.969758644260474-3.19104068282549E-004i</v>
      </c>
      <c r="R54" s="1" t="str">
        <f>IMDIV(IMSUB(IMPRODUCT(L54,O54),IMPRODUCT(K54,P54)),IMSUM(IMPRODUCT(L54,O54),IMPRODUCT(K54,P54)))</f>
        <v>-0.204872984734696</v>
      </c>
      <c r="S54" s="1" t="str">
        <f>IMDIV(IMSUB(IMPRODUCT(K54,O54),IMPRODUCT(L54,P54)),IMSUM(IMPRODUCT(K54,O54),IMPRODUCT(L54,P54)))</f>
        <v>-0.371476896441682</v>
      </c>
      <c r="T54" s="1" t="str">
        <f>IMDIV(IMSUB(IMPRODUCT(M54,P54),IMPRODUCT(L54,Q54)),IMSUM(IMPRODUCT(M54,P54),IMPRODUCT(L54,Q54)))</f>
        <v>0.345892380941702-2.14178729229287E-003i</v>
      </c>
      <c r="U54" s="1" t="str">
        <f>IMDIV(IMSUB(IMPRODUCT(L54,P54),IMPRODUCT(M54,Q54)),IMSUM(IMPRODUCT(L54,P54),IMPRODUCT(M54,Q54)))</f>
        <v>-0.666823821668934+1.53382297014153E-003i</v>
      </c>
      <c r="V54" s="1" t="str">
        <f>IMPRODUCT(2*PI()*J54/H54,IMPRODUCT(L54,P54))</f>
        <v>0.370394984239452</v>
      </c>
      <c r="W54" s="1" t="str">
        <f>IMDIV(IMSUM(R54,IMPRODUCT(T54,IMEXP(IMPRODUCT("0-2i",V54)))),IMSUM(1,IMPRODUCT(R54,IMPRODUCT(T54,IMEXP(IMPRODUCT("0-2i",V54))))))</f>
        <v>3.89204536087623E-002-0.249880206371654i</v>
      </c>
      <c r="X54" s="1" t="str">
        <f>IMDIV(IMSUM(S54,IMPRODUCT(U54,IMEXP(IMPRODUCT("0-2i",V54)))),IMSUM(1,IMPRODUCT(S54,IMPRODUCT(U54,IMEXP(IMPRODUCT("0-2i",V54))))))</f>
        <v>-0.76810506236768+0.272683331996587i</v>
      </c>
      <c r="Y54" s="1">
        <f>ATAN(IMABS(W54)/IMABS(X54))</f>
        <v>0.30085293850282147</v>
      </c>
      <c r="Z54" s="1">
        <f>IMAGINARY(IMLN(IMDIV(IMDIV(W54,X54),Y54)))</f>
        <v>2.06644042076378</v>
      </c>
      <c r="AA54" s="1">
        <f t="shared" si="0"/>
        <v>0</v>
      </c>
      <c r="AB54" s="1">
        <f t="shared" si="1"/>
        <v>0</v>
      </c>
      <c r="AC54" s="1">
        <f>DEGREES(IMABS(Y54))</f>
        <v>17.237603630320574</v>
      </c>
      <c r="AD54" s="1">
        <f t="shared" si="2"/>
        <v>118.39831472500259</v>
      </c>
    </row>
    <row r="55" spans="1:30" ht="14.25">
      <c r="A55" s="4">
        <v>1</v>
      </c>
      <c r="B55" s="5">
        <v>0</v>
      </c>
      <c r="C55" s="4">
        <v>1.2</v>
      </c>
      <c r="D55" s="5">
        <v>0</v>
      </c>
      <c r="E55" s="4">
        <v>3.85</v>
      </c>
      <c r="F55" s="4">
        <v>-0.02</v>
      </c>
      <c r="G55" s="4">
        <v>70</v>
      </c>
      <c r="H55" s="4">
        <v>6330</v>
      </c>
      <c r="I55" s="1">
        <v>4240.868245071627</v>
      </c>
      <c r="J55" s="1">
        <v>600</v>
      </c>
      <c r="K55" s="1" t="str">
        <f>COMPLEX(A55,B55)</f>
        <v>1</v>
      </c>
      <c r="L55" s="1" t="str">
        <f>COMPLEX(C55,D55)</f>
        <v>1.2</v>
      </c>
      <c r="M55" s="1" t="str">
        <f>COMPLEX(E55,F55)</f>
        <v>3.85-2E-002i</v>
      </c>
      <c r="N55" s="1" t="str">
        <f>COMPLEX(RADIANS(G55),0)</f>
        <v>1.22173047639603</v>
      </c>
      <c r="O55" s="1" t="str">
        <f>IMSQRT(IMSUB("1.0-0i",IMPRODUCT(IMSIN(N55),IMSIN(N55))))</f>
        <v>0.34202014332567</v>
      </c>
      <c r="P55" s="1" t="str">
        <f>IMDIV(IMSQRT(IMSUB(IMPRODUCT(L55,L55),IMPRODUCT(IMPRODUCT(K55,K55),IMSIN(N55)^2))),L55)</f>
        <v>0.621924532332519</v>
      </c>
      <c r="Q55" s="1" t="str">
        <f>IMDIV(IMSQRT(IMSUB(IMPRODUCT(M55,M55),IMPRODUCT(IMPRODUCT(K55,K55),IMSIN(N55)^2))),M55)</f>
        <v>0.969758644260474-3.19104068282549E-004i</v>
      </c>
      <c r="R55" s="1" t="str">
        <f>IMDIV(IMSUB(IMPRODUCT(L55,O55),IMPRODUCT(K55,P55)),IMSUM(IMPRODUCT(L55,O55),IMPRODUCT(K55,P55)))</f>
        <v>-0.204872984734696</v>
      </c>
      <c r="S55" s="1" t="str">
        <f>IMDIV(IMSUB(IMPRODUCT(K55,O55),IMPRODUCT(L55,P55)),IMSUM(IMPRODUCT(K55,O55),IMPRODUCT(L55,P55)))</f>
        <v>-0.371476896441682</v>
      </c>
      <c r="T55" s="1" t="str">
        <f>IMDIV(IMSUB(IMPRODUCT(M55,P55),IMPRODUCT(L55,Q55)),IMSUM(IMPRODUCT(M55,P55),IMPRODUCT(L55,Q55)))</f>
        <v>0.345892380941702-2.14178729229287E-003i</v>
      </c>
      <c r="U55" s="1" t="str">
        <f>IMDIV(IMSUB(IMPRODUCT(L55,P55),IMPRODUCT(M55,Q55)),IMSUM(IMPRODUCT(L55,P55),IMPRODUCT(M55,Q55)))</f>
        <v>-0.666823821668934+1.53382297014153E-003i</v>
      </c>
      <c r="V55" s="1" t="str">
        <f>IMPRODUCT(2*PI()*J55/H55,IMPRODUCT(L55,P55))</f>
        <v>0.444473981087343</v>
      </c>
      <c r="W55" s="1" t="str">
        <f>IMDIV(IMSUM(R55,IMPRODUCT(T55,IMEXP(IMPRODUCT("0-2i",V55)))),IMSUM(1,IMPRODUCT(R55,IMPRODUCT(T55,IMEXP(IMPRODUCT("0-2i",V55))))))</f>
        <v>-4.33959451753739E-003-0.282169587166396i</v>
      </c>
      <c r="X55" s="1" t="str">
        <f>IMDIV(IMSUM(S55,IMPRODUCT(U55,IMEXP(IMPRODUCT("0-2i",V55)))),IMSUM(1,IMPRODUCT(S55,IMPRODUCT(U55,IMEXP(IMPRODUCT("0-2i",V55))))))</f>
        <v>-0.738357486711693+0.325720380387122i</v>
      </c>
      <c r="Y55" s="1">
        <f>ATAN(IMABS(W55)/IMABS(X55))</f>
        <v>0.336398116470536</v>
      </c>
      <c r="Z55" s="1">
        <f>IMAGINARY(IMLN(IMDIV(IMDIV(W55,X55),Y55)))</f>
        <v>1.9708812621885</v>
      </c>
      <c r="AA55" s="1">
        <f t="shared" si="0"/>
        <v>0</v>
      </c>
      <c r="AB55" s="1">
        <f t="shared" si="1"/>
        <v>0</v>
      </c>
      <c r="AC55" s="1">
        <f>DEGREES(IMABS(Y55))</f>
        <v>19.27419230991202</v>
      </c>
      <c r="AD55" s="1">
        <f t="shared" si="2"/>
        <v>112.92317824481768</v>
      </c>
    </row>
    <row r="56" spans="1:30" ht="14.25">
      <c r="A56" s="4">
        <v>1</v>
      </c>
      <c r="B56" s="5">
        <v>0</v>
      </c>
      <c r="C56" s="4">
        <v>1.2</v>
      </c>
      <c r="D56" s="5">
        <v>0</v>
      </c>
      <c r="E56" s="4">
        <v>3.85</v>
      </c>
      <c r="F56" s="4">
        <v>-0.02</v>
      </c>
      <c r="G56" s="4">
        <v>70</v>
      </c>
      <c r="H56" s="4">
        <v>6330</v>
      </c>
      <c r="I56" s="1">
        <v>4240.868245071627</v>
      </c>
      <c r="J56" s="1">
        <v>700</v>
      </c>
      <c r="K56" s="1" t="str">
        <f>COMPLEX(A56,B56)</f>
        <v>1</v>
      </c>
      <c r="L56" s="1" t="str">
        <f>COMPLEX(C56,D56)</f>
        <v>1.2</v>
      </c>
      <c r="M56" s="1" t="str">
        <f>COMPLEX(E56,F56)</f>
        <v>3.85-2E-002i</v>
      </c>
      <c r="N56" s="1" t="str">
        <f>COMPLEX(RADIANS(G56),0)</f>
        <v>1.22173047639603</v>
      </c>
      <c r="O56" s="1" t="str">
        <f>IMSQRT(IMSUB("1.0-0i",IMPRODUCT(IMSIN(N56),IMSIN(N56))))</f>
        <v>0.34202014332567</v>
      </c>
      <c r="P56" s="1" t="str">
        <f>IMDIV(IMSQRT(IMSUB(IMPRODUCT(L56,L56),IMPRODUCT(IMPRODUCT(K56,K56),IMSIN(N56)^2))),L56)</f>
        <v>0.621924532332519</v>
      </c>
      <c r="Q56" s="1" t="str">
        <f>IMDIV(IMSQRT(IMSUB(IMPRODUCT(M56,M56),IMPRODUCT(IMPRODUCT(K56,K56),IMSIN(N56)^2))),M56)</f>
        <v>0.969758644260474-3.19104068282549E-004i</v>
      </c>
      <c r="R56" s="1" t="str">
        <f>IMDIV(IMSUB(IMPRODUCT(L56,O56),IMPRODUCT(K56,P56)),IMSUM(IMPRODUCT(L56,O56),IMPRODUCT(K56,P56)))</f>
        <v>-0.204872984734696</v>
      </c>
      <c r="S56" s="1" t="str">
        <f>IMDIV(IMSUB(IMPRODUCT(K56,O56),IMPRODUCT(L56,P56)),IMSUM(IMPRODUCT(K56,O56),IMPRODUCT(L56,P56)))</f>
        <v>-0.371476896441682</v>
      </c>
      <c r="T56" s="1" t="str">
        <f>IMDIV(IMSUB(IMPRODUCT(M56,P56),IMPRODUCT(L56,Q56)),IMSUM(IMPRODUCT(M56,P56),IMPRODUCT(L56,Q56)))</f>
        <v>0.345892380941702-2.14178729229287E-003i</v>
      </c>
      <c r="U56" s="1" t="str">
        <f>IMDIV(IMSUB(IMPRODUCT(L56,P56),IMPRODUCT(M56,Q56)),IMSUM(IMPRODUCT(L56,P56),IMPRODUCT(M56,Q56)))</f>
        <v>-0.666823821668934+1.53382297014153E-003i</v>
      </c>
      <c r="V56" s="1" t="str">
        <f>IMPRODUCT(2*PI()*J56/H56,IMPRODUCT(L56,P56))</f>
        <v>0.518552977935233</v>
      </c>
      <c r="W56" s="1" t="str">
        <f>IMDIV(IMSUM(R56,IMPRODUCT(T56,IMEXP(IMPRODUCT("0-2i",V56)))),IMSUM(1,IMPRODUCT(R56,IMPRODUCT(T56,IMEXP(IMPRODUCT("0-2i",V56))))))</f>
        <v>-5.13674966687364E-002-0.306674881203469i</v>
      </c>
      <c r="X56" s="1" t="str">
        <f>IMDIV(IMSUM(S56,IMPRODUCT(U56,IMEXP(IMPRODUCT("0-2i",V56)))),IMSUM(1,IMPRODUCT(S56,IMPRODUCT(U56,IMEXP(IMPRODUCT("0-2i",V56))))))</f>
        <v>-0.701907294719865+0.377583640312382i</v>
      </c>
      <c r="Y56" s="1">
        <f>ATAN(IMABS(W56)/IMABS(X56))</f>
        <v>0.3719744725211049</v>
      </c>
      <c r="Z56" s="1">
        <f>IMAGINARY(IMLN(IMDIV(IMDIV(W56,X56),Y56)))</f>
        <v>1.89837524024479</v>
      </c>
      <c r="AA56" s="1">
        <f t="shared" si="0"/>
        <v>0</v>
      </c>
      <c r="AB56" s="1">
        <f t="shared" si="1"/>
        <v>0</v>
      </c>
      <c r="AC56" s="1">
        <f>DEGREES(IMABS(Y56))</f>
        <v>21.312567362064325</v>
      </c>
      <c r="AD56" s="1">
        <f t="shared" si="2"/>
        <v>108.76888919816018</v>
      </c>
    </row>
    <row r="57" spans="1:30" ht="14.25">
      <c r="A57" s="4">
        <v>1</v>
      </c>
      <c r="B57" s="5">
        <v>0</v>
      </c>
      <c r="C57" s="4">
        <v>1.2</v>
      </c>
      <c r="D57" s="5">
        <v>0</v>
      </c>
      <c r="E57" s="4">
        <v>3.85</v>
      </c>
      <c r="F57" s="4">
        <v>-0.02</v>
      </c>
      <c r="G57" s="4">
        <v>70</v>
      </c>
      <c r="H57" s="4">
        <v>6330</v>
      </c>
      <c r="I57" s="1">
        <v>4240.868245071627</v>
      </c>
      <c r="J57" s="1">
        <v>800</v>
      </c>
      <c r="K57" s="1" t="str">
        <f>COMPLEX(A57,B57)</f>
        <v>1</v>
      </c>
      <c r="L57" s="1" t="str">
        <f>COMPLEX(C57,D57)</f>
        <v>1.2</v>
      </c>
      <c r="M57" s="1" t="str">
        <f>COMPLEX(E57,F57)</f>
        <v>3.85-2E-002i</v>
      </c>
      <c r="N57" s="1" t="str">
        <f>COMPLEX(RADIANS(G57),0)</f>
        <v>1.22173047639603</v>
      </c>
      <c r="O57" s="1" t="str">
        <f>IMSQRT(IMSUB("1.0-0i",IMPRODUCT(IMSIN(N57),IMSIN(N57))))</f>
        <v>0.34202014332567</v>
      </c>
      <c r="P57" s="1" t="str">
        <f>IMDIV(IMSQRT(IMSUB(IMPRODUCT(L57,L57),IMPRODUCT(IMPRODUCT(K57,K57),IMSIN(N57)^2))),L57)</f>
        <v>0.621924532332519</v>
      </c>
      <c r="Q57" s="1" t="str">
        <f>IMDIV(IMSQRT(IMSUB(IMPRODUCT(M57,M57),IMPRODUCT(IMPRODUCT(K57,K57),IMSIN(N57)^2))),M57)</f>
        <v>0.969758644260474-3.19104068282549E-004i</v>
      </c>
      <c r="R57" s="1" t="str">
        <f>IMDIV(IMSUB(IMPRODUCT(L57,O57),IMPRODUCT(K57,P57)),IMSUM(IMPRODUCT(L57,O57),IMPRODUCT(K57,P57)))</f>
        <v>-0.204872984734696</v>
      </c>
      <c r="S57" s="1" t="str">
        <f>IMDIV(IMSUB(IMPRODUCT(K57,O57),IMPRODUCT(L57,P57)),IMSUM(IMPRODUCT(K57,O57),IMPRODUCT(L57,P57)))</f>
        <v>-0.371476896441682</v>
      </c>
      <c r="T57" s="1" t="str">
        <f>IMDIV(IMSUB(IMPRODUCT(M57,P57),IMPRODUCT(L57,Q57)),IMSUM(IMPRODUCT(M57,P57),IMPRODUCT(L57,Q57)))</f>
        <v>0.345892380941702-2.14178729229287E-003i</v>
      </c>
      <c r="U57" s="1" t="str">
        <f>IMDIV(IMSUB(IMPRODUCT(L57,P57),IMPRODUCT(M57,Q57)),IMSUM(IMPRODUCT(L57,P57),IMPRODUCT(M57,Q57)))</f>
        <v>-0.666823821668934+1.53382297014153E-003i</v>
      </c>
      <c r="V57" s="1" t="str">
        <f>IMPRODUCT(2*PI()*J57/H57,IMPRODUCT(L57,P57))</f>
        <v>0.592631974783123</v>
      </c>
      <c r="W57" s="1" t="str">
        <f>IMDIV(IMSUM(R57,IMPRODUCT(T57,IMEXP(IMPRODUCT("0-2i",V57)))),IMSUM(1,IMPRODUCT(R57,IMPRODUCT(T57,IMEXP(IMPRODUCT("0-2i",V57))))))</f>
        <v>-0.100699250344212-0.323160333427981i</v>
      </c>
      <c r="X57" s="1" t="str">
        <f>IMDIV(IMSUM(S57,IMPRODUCT(U57,IMEXP(IMPRODUCT("0-2i",V57)))),IMSUM(1,IMPRODUCT(S57,IMPRODUCT(U57,IMEXP(IMPRODUCT("0-2i",V57))))))</f>
        <v>-0.658108661114627+0.427649187522784i</v>
      </c>
      <c r="Y57" s="1">
        <f>ATAN(IMABS(W57)/IMABS(X57))</f>
        <v>0.4071732813854316</v>
      </c>
      <c r="Z57" s="1">
        <f>IMAGINARY(IMLN(IMDIV(IMDIV(W57,X57),Y57)))</f>
        <v>1.84497005854611</v>
      </c>
      <c r="AA57" s="1">
        <f t="shared" si="0"/>
        <v>0</v>
      </c>
      <c r="AB57" s="1">
        <f t="shared" si="1"/>
        <v>0</v>
      </c>
      <c r="AC57" s="1">
        <f>DEGREES(IMABS(Y57))</f>
        <v>23.329310553877914</v>
      </c>
      <c r="AD57" s="1">
        <f t="shared" si="2"/>
        <v>105.7089976826965</v>
      </c>
    </row>
    <row r="58" spans="1:30" ht="14.25">
      <c r="A58" s="4">
        <v>1</v>
      </c>
      <c r="B58" s="5">
        <v>0</v>
      </c>
      <c r="C58" s="4">
        <v>1.2</v>
      </c>
      <c r="D58" s="5">
        <v>0</v>
      </c>
      <c r="E58" s="4">
        <v>3.85</v>
      </c>
      <c r="F58" s="4">
        <v>-0.02</v>
      </c>
      <c r="G58" s="4">
        <v>70</v>
      </c>
      <c r="H58" s="4">
        <v>6330</v>
      </c>
      <c r="I58" s="1">
        <v>4240.868245071627</v>
      </c>
      <c r="J58" s="1">
        <v>900</v>
      </c>
      <c r="K58" s="1" t="str">
        <f>COMPLEX(A58,B58)</f>
        <v>1</v>
      </c>
      <c r="L58" s="1" t="str">
        <f>COMPLEX(C58,D58)</f>
        <v>1.2</v>
      </c>
      <c r="M58" s="1" t="str">
        <f>COMPLEX(E58,F58)</f>
        <v>3.85-2E-002i</v>
      </c>
      <c r="N58" s="1" t="str">
        <f>COMPLEX(RADIANS(G58),0)</f>
        <v>1.22173047639603</v>
      </c>
      <c r="O58" s="1" t="str">
        <f>IMSQRT(IMSUB("1.0-0i",IMPRODUCT(IMSIN(N58),IMSIN(N58))))</f>
        <v>0.34202014332567</v>
      </c>
      <c r="P58" s="1" t="str">
        <f>IMDIV(IMSQRT(IMSUB(IMPRODUCT(L58,L58),IMPRODUCT(IMPRODUCT(K58,K58),IMSIN(N58)^2))),L58)</f>
        <v>0.621924532332519</v>
      </c>
      <c r="Q58" s="1" t="str">
        <f>IMDIV(IMSQRT(IMSUB(IMPRODUCT(M58,M58),IMPRODUCT(IMPRODUCT(K58,K58),IMSIN(N58)^2))),M58)</f>
        <v>0.969758644260474-3.19104068282549E-004i</v>
      </c>
      <c r="R58" s="1" t="str">
        <f>IMDIV(IMSUB(IMPRODUCT(L58,O58),IMPRODUCT(K58,P58)),IMSUM(IMPRODUCT(L58,O58),IMPRODUCT(K58,P58)))</f>
        <v>-0.204872984734696</v>
      </c>
      <c r="S58" s="1" t="str">
        <f>IMDIV(IMSUB(IMPRODUCT(K58,O58),IMPRODUCT(L58,P58)),IMSUM(IMPRODUCT(K58,O58),IMPRODUCT(L58,P58)))</f>
        <v>-0.371476896441682</v>
      </c>
      <c r="T58" s="1" t="str">
        <f>IMDIV(IMSUB(IMPRODUCT(M58,P58),IMPRODUCT(L58,Q58)),IMSUM(IMPRODUCT(M58,P58),IMPRODUCT(L58,Q58)))</f>
        <v>0.345892380941702-2.14178729229287E-003i</v>
      </c>
      <c r="U58" s="1" t="str">
        <f>IMDIV(IMSUB(IMPRODUCT(L58,P58),IMPRODUCT(M58,Q58)),IMSUM(IMPRODUCT(L58,P58),IMPRODUCT(M58,Q58)))</f>
        <v>-0.666823821668934+1.53382297014153E-003i</v>
      </c>
      <c r="V58" s="1" t="str">
        <f>IMPRODUCT(2*PI()*J58/H58,IMPRODUCT(L58,P58))</f>
        <v>0.666710971631014</v>
      </c>
      <c r="W58" s="1" t="str">
        <f>IMDIV(IMSUM(R58,IMPRODUCT(T58,IMEXP(IMPRODUCT("0-2i",V58)))),IMSUM(1,IMPRODUCT(R58,IMPRODUCT(T58,IMEXP(IMPRODUCT("0-2i",V58))))))</f>
        <v>-0.150947200597298-0.331669836179897i</v>
      </c>
      <c r="X58" s="1" t="str">
        <f>IMDIV(IMSUM(S58,IMPRODUCT(U58,IMEXP(IMPRODUCT("0-2i",V58)))),IMSUM(1,IMPRODUCT(S58,IMPRODUCT(U58,IMEXP(IMPRODUCT("0-2i",V58))))))</f>
        <v>-0.606247678496978+0.475034979397972i</v>
      </c>
      <c r="Y58" s="1">
        <f>ATAN(IMABS(W58)/IMABS(X58))</f>
        <v>0.4419246359926615</v>
      </c>
      <c r="Z58" s="1">
        <f>IMAGINARY(IMLN(IMDIV(IMDIV(W58,X58),Y58)))</f>
        <v>1.8083381868475</v>
      </c>
      <c r="AA58" s="1">
        <f t="shared" si="0"/>
        <v>0</v>
      </c>
      <c r="AB58" s="1">
        <f t="shared" si="1"/>
        <v>0</v>
      </c>
      <c r="AC58" s="1">
        <f>DEGREES(IMABS(Y58))</f>
        <v>25.3204165052347</v>
      </c>
      <c r="AD58" s="1">
        <f t="shared" si="2"/>
        <v>103.61014603870143</v>
      </c>
    </row>
    <row r="59" spans="1:30" ht="14.25">
      <c r="A59" s="4">
        <v>1</v>
      </c>
      <c r="B59" s="5">
        <v>0</v>
      </c>
      <c r="C59" s="4">
        <v>1.2</v>
      </c>
      <c r="D59" s="5">
        <v>0</v>
      </c>
      <c r="E59" s="4">
        <v>3.85</v>
      </c>
      <c r="F59" s="4">
        <v>-0.02</v>
      </c>
      <c r="G59" s="4">
        <v>70</v>
      </c>
      <c r="H59" s="4">
        <v>6330</v>
      </c>
      <c r="I59" s="1">
        <v>4240.868245071627</v>
      </c>
      <c r="J59" s="1">
        <v>1000</v>
      </c>
      <c r="K59" s="1" t="str">
        <f>COMPLEX(A59,B59)</f>
        <v>1</v>
      </c>
      <c r="L59" s="1" t="str">
        <f>COMPLEX(C59,D59)</f>
        <v>1.2</v>
      </c>
      <c r="M59" s="1" t="str">
        <f>COMPLEX(E59,F59)</f>
        <v>3.85-2E-002i</v>
      </c>
      <c r="N59" s="1" t="str">
        <f>COMPLEX(RADIANS(G59),0)</f>
        <v>1.22173047639603</v>
      </c>
      <c r="O59" s="1" t="str">
        <f>IMSQRT(IMSUB("1.0-0i",IMPRODUCT(IMSIN(N59),IMSIN(N59))))</f>
        <v>0.34202014332567</v>
      </c>
      <c r="P59" s="1" t="str">
        <f>IMDIV(IMSQRT(IMSUB(IMPRODUCT(L59,L59),IMPRODUCT(IMPRODUCT(K59,K59),IMSIN(N59)^2))),L59)</f>
        <v>0.621924532332519</v>
      </c>
      <c r="Q59" s="1" t="str">
        <f>IMDIV(IMSQRT(IMSUB(IMPRODUCT(M59,M59),IMPRODUCT(IMPRODUCT(K59,K59),IMSIN(N59)^2))),M59)</f>
        <v>0.969758644260474-3.19104068282549E-004i</v>
      </c>
      <c r="R59" s="1" t="str">
        <f>IMDIV(IMSUB(IMPRODUCT(L59,O59),IMPRODUCT(K59,P59)),IMSUM(IMPRODUCT(L59,O59),IMPRODUCT(K59,P59)))</f>
        <v>-0.204872984734696</v>
      </c>
      <c r="S59" s="1" t="str">
        <f>IMDIV(IMSUB(IMPRODUCT(K59,O59),IMPRODUCT(L59,P59)),IMSUM(IMPRODUCT(K59,O59),IMPRODUCT(L59,P59)))</f>
        <v>-0.371476896441682</v>
      </c>
      <c r="T59" s="1" t="str">
        <f>IMDIV(IMSUB(IMPRODUCT(M59,P59),IMPRODUCT(L59,Q59)),IMSUM(IMPRODUCT(M59,P59),IMPRODUCT(L59,Q59)))</f>
        <v>0.345892380941702-2.14178729229287E-003i</v>
      </c>
      <c r="U59" s="1" t="str">
        <f>IMDIV(IMSUB(IMPRODUCT(L59,P59),IMPRODUCT(M59,Q59)),IMSUM(IMPRODUCT(L59,P59),IMPRODUCT(M59,Q59)))</f>
        <v>-0.666823821668934+1.53382297014153E-003i</v>
      </c>
      <c r="V59" s="1" t="str">
        <f>IMPRODUCT(2*PI()*J59/H59,IMPRODUCT(L59,P59))</f>
        <v>0.740789968478904</v>
      </c>
      <c r="W59" s="1" t="str">
        <f>IMDIV(IMSUM(R59,IMPRODUCT(T59,IMEXP(IMPRODUCT("0-2i",V59)))),IMSUM(1,IMPRODUCT(R59,IMPRODUCT(T59,IMEXP(IMPRODUCT("0-2i",V59))))))</f>
        <v>-0.200848216810121-0.332477293490129i</v>
      </c>
      <c r="X59" s="1" t="str">
        <f>IMDIV(IMSUM(S59,IMPRODUCT(U59,IMEXP(IMPRODUCT("0-2i",V59)))),IMSUM(1,IMPRODUCT(S59,IMPRODUCT(U59,IMEXP(IMPRODUCT("0-2i",V59))))))</f>
        <v>-0.545588291868758+0.518521023775982i</v>
      </c>
      <c r="Y59" s="1">
        <f>ATAN(IMABS(W59)/IMABS(X59))</f>
        <v>0.4764181659735601</v>
      </c>
      <c r="Z59" s="1">
        <f>IMAGINARY(IMLN(IMDIV(IMDIV(W59,X59),Y59)))</f>
        <v>1.78733757211056</v>
      </c>
      <c r="AA59" s="1">
        <f t="shared" si="0"/>
        <v>0</v>
      </c>
      <c r="AB59" s="1">
        <f t="shared" si="1"/>
        <v>0</v>
      </c>
      <c r="AC59" s="1">
        <f>DEGREES(IMABS(Y59))</f>
        <v>27.296750193648162</v>
      </c>
      <c r="AD59" s="1">
        <f t="shared" si="2"/>
        <v>102.40689944709452</v>
      </c>
    </row>
    <row r="60" spans="1:30" ht="14.25">
      <c r="A60" s="4">
        <v>1</v>
      </c>
      <c r="B60" s="5">
        <v>0</v>
      </c>
      <c r="C60" s="4">
        <v>1.2</v>
      </c>
      <c r="D60" s="5">
        <v>0</v>
      </c>
      <c r="E60" s="4">
        <v>3.85</v>
      </c>
      <c r="F60" s="4">
        <v>-0.02</v>
      </c>
      <c r="G60" s="4">
        <v>70</v>
      </c>
      <c r="H60" s="4">
        <v>6330</v>
      </c>
      <c r="I60" s="1">
        <v>4240.868245071627</v>
      </c>
      <c r="J60" s="1">
        <v>1100</v>
      </c>
      <c r="K60" s="1" t="str">
        <f>COMPLEX(A60,B60)</f>
        <v>1</v>
      </c>
      <c r="L60" s="1" t="str">
        <f>COMPLEX(C60,D60)</f>
        <v>1.2</v>
      </c>
      <c r="M60" s="1" t="str">
        <f>COMPLEX(E60,F60)</f>
        <v>3.85-2E-002i</v>
      </c>
      <c r="N60" s="1" t="str">
        <f>COMPLEX(RADIANS(G60),0)</f>
        <v>1.22173047639603</v>
      </c>
      <c r="O60" s="1" t="str">
        <f>IMSQRT(IMSUB("1.0-0i",IMPRODUCT(IMSIN(N60),IMSIN(N60))))</f>
        <v>0.34202014332567</v>
      </c>
      <c r="P60" s="1" t="str">
        <f>IMDIV(IMSQRT(IMSUB(IMPRODUCT(L60,L60),IMPRODUCT(IMPRODUCT(K60,K60),IMSIN(N60)^2))),L60)</f>
        <v>0.621924532332519</v>
      </c>
      <c r="Q60" s="1" t="str">
        <f>IMDIV(IMSQRT(IMSUB(IMPRODUCT(M60,M60),IMPRODUCT(IMPRODUCT(K60,K60),IMSIN(N60)^2))),M60)</f>
        <v>0.969758644260474-3.19104068282549E-004i</v>
      </c>
      <c r="R60" s="1" t="str">
        <f>IMDIV(IMSUB(IMPRODUCT(L60,O60),IMPRODUCT(K60,P60)),IMSUM(IMPRODUCT(L60,O60),IMPRODUCT(K60,P60)))</f>
        <v>-0.204872984734696</v>
      </c>
      <c r="S60" s="1" t="str">
        <f>IMDIV(IMSUB(IMPRODUCT(K60,O60),IMPRODUCT(L60,P60)),IMSUM(IMPRODUCT(K60,O60),IMPRODUCT(L60,P60)))</f>
        <v>-0.371476896441682</v>
      </c>
      <c r="T60" s="1" t="str">
        <f>IMDIV(IMSUB(IMPRODUCT(M60,P60),IMPRODUCT(L60,Q60)),IMSUM(IMPRODUCT(M60,P60),IMPRODUCT(L60,Q60)))</f>
        <v>0.345892380941702-2.14178729229287E-003i</v>
      </c>
      <c r="U60" s="1" t="str">
        <f>IMDIV(IMSUB(IMPRODUCT(L60,P60),IMPRODUCT(M60,Q60)),IMSUM(IMPRODUCT(L60,P60),IMPRODUCT(M60,Q60)))</f>
        <v>-0.666823821668934+1.53382297014153E-003i</v>
      </c>
      <c r="V60" s="1" t="str">
        <f>IMPRODUCT(2*PI()*J60/H60,IMPRODUCT(L60,P60))</f>
        <v>0.814868965326795</v>
      </c>
      <c r="W60" s="1" t="str">
        <f>IMDIV(IMSUM(R60,IMPRODUCT(T60,IMEXP(IMPRODUCT("0-2i",V60)))),IMSUM(1,IMPRODUCT(R60,IMPRODUCT(T60,IMEXP(IMPRODUCT("0-2i",V60))))))</f>
        <v>-0.24929230887404-0.326033011455186i</v>
      </c>
      <c r="X60" s="1" t="str">
        <f>IMDIV(IMSUM(S60,IMPRODUCT(U60,IMEXP(IMPRODUCT("0-2i",V60)))),IMSUM(1,IMPRODUCT(S60,IMPRODUCT(U60,IMEXP(IMPRODUCT("0-2i",V60))))))</f>
        <v>-0.475454923000305+0.556457512236645i</v>
      </c>
      <c r="Y60" s="1">
        <f>ATAN(IMABS(W60)/IMABS(X60))</f>
        <v>0.511056091551223</v>
      </c>
      <c r="Z60" s="1">
        <f>IMAGINARY(IMLN(IMDIV(IMDIV(W60,X60),Y60)))</f>
        <v>1.78173712384613</v>
      </c>
      <c r="AA60" s="1">
        <f t="shared" si="0"/>
        <v>0</v>
      </c>
      <c r="AB60" s="1">
        <f t="shared" si="1"/>
        <v>0</v>
      </c>
      <c r="AC60" s="1">
        <f>DEGREES(IMABS(Y60))</f>
        <v>29.281357140336485</v>
      </c>
      <c r="AD60" s="1">
        <f t="shared" si="2"/>
        <v>102.08601739816132</v>
      </c>
    </row>
    <row r="61" spans="1:30" ht="14.25">
      <c r="A61" s="4">
        <v>1</v>
      </c>
      <c r="B61" s="5">
        <v>0</v>
      </c>
      <c r="C61" s="4">
        <v>1.2</v>
      </c>
      <c r="D61" s="5">
        <v>0</v>
      </c>
      <c r="E61" s="4">
        <v>3.85</v>
      </c>
      <c r="F61" s="4">
        <v>-0.02</v>
      </c>
      <c r="G61" s="4">
        <v>70</v>
      </c>
      <c r="H61" s="4">
        <v>6330</v>
      </c>
      <c r="I61" s="1">
        <v>4240.868245071627</v>
      </c>
      <c r="J61" s="1">
        <v>1200</v>
      </c>
      <c r="K61" s="1" t="str">
        <f>COMPLEX(A61,B61)</f>
        <v>1</v>
      </c>
      <c r="L61" s="1" t="str">
        <f>COMPLEX(C61,D61)</f>
        <v>1.2</v>
      </c>
      <c r="M61" s="1" t="str">
        <f>COMPLEX(E61,F61)</f>
        <v>3.85-2E-002i</v>
      </c>
      <c r="N61" s="1" t="str">
        <f>COMPLEX(RADIANS(G61),0)</f>
        <v>1.22173047639603</v>
      </c>
      <c r="O61" s="1" t="str">
        <f>IMSQRT(IMSUB("1.0-0i",IMPRODUCT(IMSIN(N61),IMSIN(N61))))</f>
        <v>0.34202014332567</v>
      </c>
      <c r="P61" s="1" t="str">
        <f>IMDIV(IMSQRT(IMSUB(IMPRODUCT(L61,L61),IMPRODUCT(IMPRODUCT(K61,K61),IMSIN(N61)^2))),L61)</f>
        <v>0.621924532332519</v>
      </c>
      <c r="Q61" s="1" t="str">
        <f>IMDIV(IMSQRT(IMSUB(IMPRODUCT(M61,M61),IMPRODUCT(IMPRODUCT(K61,K61),IMSIN(N61)^2))),M61)</f>
        <v>0.969758644260474-3.19104068282549E-004i</v>
      </c>
      <c r="R61" s="1" t="str">
        <f>IMDIV(IMSUB(IMPRODUCT(L61,O61),IMPRODUCT(K61,P61)),IMSUM(IMPRODUCT(L61,O61),IMPRODUCT(K61,P61)))</f>
        <v>-0.204872984734696</v>
      </c>
      <c r="S61" s="1" t="str">
        <f>IMDIV(IMSUB(IMPRODUCT(K61,O61),IMPRODUCT(L61,P61)),IMSUM(IMPRODUCT(K61,O61),IMPRODUCT(L61,P61)))</f>
        <v>-0.371476896441682</v>
      </c>
      <c r="T61" s="1" t="str">
        <f>IMDIV(IMSUB(IMPRODUCT(M61,P61),IMPRODUCT(L61,Q61)),IMSUM(IMPRODUCT(M61,P61),IMPRODUCT(L61,Q61)))</f>
        <v>0.345892380941702-2.14178729229287E-003i</v>
      </c>
      <c r="U61" s="1" t="str">
        <f>IMDIV(IMSUB(IMPRODUCT(L61,P61),IMPRODUCT(M61,Q61)),IMSUM(IMPRODUCT(L61,P61),IMPRODUCT(M61,Q61)))</f>
        <v>-0.666823821668934+1.53382297014153E-003i</v>
      </c>
      <c r="V61" s="1" t="str">
        <f>IMPRODUCT(2*PI()*J61/H61,IMPRODUCT(L61,P61))</f>
        <v>0.888947962174685</v>
      </c>
      <c r="W61" s="1" t="str">
        <f>IMDIV(IMSUM(R61,IMPRODUCT(T61,IMEXP(IMPRODUCT("0-2i",V61)))),IMSUM(1,IMPRODUCT(R61,IMPRODUCT(T61,IMEXP(IMPRODUCT("0-2i",V61))))))</f>
        <v>-0.295334150780924-0.312912168706501i</v>
      </c>
      <c r="X61" s="1" t="str">
        <f>IMDIV(IMSUM(S61,IMPRODUCT(U61,IMEXP(IMPRODUCT("0-2i",V61)))),IMSUM(1,IMPRODUCT(S61,IMPRODUCT(U61,IMEXP(IMPRODUCT("0-2i",V61))))))</f>
        <v>-0.395370288130036+0.586670391106288i</v>
      </c>
      <c r="Y61" s="1">
        <f>ATAN(IMABS(W61)/IMABS(X61))</f>
        <v>0.5464244462493048</v>
      </c>
      <c r="Z61" s="1">
        <f>IMAGINARY(IMLN(IMDIV(IMDIV(W61,X61),Y61)))</f>
        <v>1.79207699321385</v>
      </c>
      <c r="AA61" s="1">
        <f t="shared" si="0"/>
        <v>0</v>
      </c>
      <c r="AB61" s="1">
        <f t="shared" si="1"/>
        <v>0</v>
      </c>
      <c r="AC61" s="1">
        <f>DEGREES(IMABS(Y61))</f>
        <v>31.307814592858268</v>
      </c>
      <c r="AD61" s="1">
        <f t="shared" si="2"/>
        <v>102.67844827364829</v>
      </c>
    </row>
    <row r="62" spans="1:30" ht="14.25">
      <c r="A62" s="4">
        <v>1</v>
      </c>
      <c r="B62" s="5">
        <v>0</v>
      </c>
      <c r="C62" s="4">
        <v>1.2</v>
      </c>
      <c r="D62" s="5">
        <v>0</v>
      </c>
      <c r="E62" s="4">
        <v>3.85</v>
      </c>
      <c r="F62" s="4">
        <v>-0.02</v>
      </c>
      <c r="G62" s="4">
        <v>70</v>
      </c>
      <c r="H62" s="4">
        <v>6330</v>
      </c>
      <c r="I62" s="1">
        <v>4240.868245071627</v>
      </c>
      <c r="J62" s="1">
        <v>1300</v>
      </c>
      <c r="K62" s="1" t="str">
        <f>COMPLEX(A62,B62)</f>
        <v>1</v>
      </c>
      <c r="L62" s="1" t="str">
        <f>COMPLEX(C62,D62)</f>
        <v>1.2</v>
      </c>
      <c r="M62" s="1" t="str">
        <f>COMPLEX(E62,F62)</f>
        <v>3.85-2E-002i</v>
      </c>
      <c r="N62" s="1" t="str">
        <f>COMPLEX(RADIANS(G62),0)</f>
        <v>1.22173047639603</v>
      </c>
      <c r="O62" s="1" t="str">
        <f>IMSQRT(IMSUB("1.0-0i",IMPRODUCT(IMSIN(N62),IMSIN(N62))))</f>
        <v>0.34202014332567</v>
      </c>
      <c r="P62" s="1" t="str">
        <f>IMDIV(IMSQRT(IMSUB(IMPRODUCT(L62,L62),IMPRODUCT(IMPRODUCT(K62,K62),IMSIN(N62)^2))),L62)</f>
        <v>0.621924532332519</v>
      </c>
      <c r="Q62" s="1" t="str">
        <f>IMDIV(IMSQRT(IMSUB(IMPRODUCT(M62,M62),IMPRODUCT(IMPRODUCT(K62,K62),IMSIN(N62)^2))),M62)</f>
        <v>0.969758644260474-3.19104068282549E-004i</v>
      </c>
      <c r="R62" s="1" t="str">
        <f>IMDIV(IMSUB(IMPRODUCT(L62,O62),IMPRODUCT(K62,P62)),IMSUM(IMPRODUCT(L62,O62),IMPRODUCT(K62,P62)))</f>
        <v>-0.204872984734696</v>
      </c>
      <c r="S62" s="1" t="str">
        <f>IMDIV(IMSUB(IMPRODUCT(K62,O62),IMPRODUCT(L62,P62)),IMSUM(IMPRODUCT(K62,O62),IMPRODUCT(L62,P62)))</f>
        <v>-0.371476896441682</v>
      </c>
      <c r="T62" s="1" t="str">
        <f>IMDIV(IMSUB(IMPRODUCT(M62,P62),IMPRODUCT(L62,Q62)),IMSUM(IMPRODUCT(M62,P62),IMPRODUCT(L62,Q62)))</f>
        <v>0.345892380941702-2.14178729229287E-003i</v>
      </c>
      <c r="U62" s="1" t="str">
        <f>IMDIV(IMSUB(IMPRODUCT(L62,P62),IMPRODUCT(M62,Q62)),IMSUM(IMPRODUCT(L62,P62),IMPRODUCT(M62,Q62)))</f>
        <v>-0.666823821668934+1.53382297014153E-003i</v>
      </c>
      <c r="V62" s="1" t="str">
        <f>IMPRODUCT(2*PI()*J62/H62,IMPRODUCT(L62,P62))</f>
        <v>0.963026959022576</v>
      </c>
      <c r="W62" s="1" t="str">
        <f>IMDIV(IMSUM(R62,IMPRODUCT(T62,IMEXP(IMPRODUCT("0-2i",V62)))),IMSUM(1,IMPRODUCT(R62,IMPRODUCT(T62,IMEXP(IMPRODUCT("0-2i",V62))))))</f>
        <v>-0.338191226830885-0.293769423953739i</v>
      </c>
      <c r="X62" s="1" t="str">
        <f>IMDIV(IMSUM(S62,IMPRODUCT(U62,IMEXP(IMPRODUCT("0-2i",V62)))),IMSUM(1,IMPRODUCT(S62,IMPRODUCT(U62,IMEXP(IMPRODUCT("0-2i",V62))))))</f>
        <v>-0.305270046286905+0.606386799360162i</v>
      </c>
      <c r="Y62" s="1">
        <f>ATAN(IMABS(W62)/IMABS(X62))</f>
        <v>0.5832676815677099</v>
      </c>
      <c r="Z62" s="1">
        <f>IMAGINARY(IMLN(IMDIV(IMDIV(W62,X62),Y62)))</f>
        <v>1.81963432593409</v>
      </c>
      <c r="AA62" s="1">
        <f t="shared" si="0"/>
        <v>0</v>
      </c>
      <c r="AB62" s="1">
        <f t="shared" si="1"/>
        <v>0</v>
      </c>
      <c r="AC62" s="1">
        <f>DEGREES(IMABS(Y62))</f>
        <v>33.41877648021022</v>
      </c>
      <c r="AD62" s="1">
        <f t="shared" si="2"/>
        <v>104.2573671331558</v>
      </c>
    </row>
    <row r="63" spans="1:30" ht="14.25">
      <c r="A63" s="4">
        <v>1</v>
      </c>
      <c r="B63" s="5">
        <v>0</v>
      </c>
      <c r="C63" s="4">
        <v>1.2</v>
      </c>
      <c r="D63" s="5">
        <v>0</v>
      </c>
      <c r="E63" s="4">
        <v>3.85</v>
      </c>
      <c r="F63" s="4">
        <v>-0.02</v>
      </c>
      <c r="G63" s="4">
        <v>70</v>
      </c>
      <c r="H63" s="4">
        <v>6330</v>
      </c>
      <c r="I63" s="1">
        <v>4240.868245071627</v>
      </c>
      <c r="J63" s="1">
        <v>1400</v>
      </c>
      <c r="K63" s="1" t="str">
        <f>COMPLEX(A63,B63)</f>
        <v>1</v>
      </c>
      <c r="L63" s="1" t="str">
        <f>COMPLEX(C63,D63)</f>
        <v>1.2</v>
      </c>
      <c r="M63" s="1" t="str">
        <f>COMPLEX(E63,F63)</f>
        <v>3.85-2E-002i</v>
      </c>
      <c r="N63" s="1" t="str">
        <f>COMPLEX(RADIANS(G63),0)</f>
        <v>1.22173047639603</v>
      </c>
      <c r="O63" s="1" t="str">
        <f>IMSQRT(IMSUB("1.0-0i",IMPRODUCT(IMSIN(N63),IMSIN(N63))))</f>
        <v>0.34202014332567</v>
      </c>
      <c r="P63" s="1" t="str">
        <f>IMDIV(IMSQRT(IMSUB(IMPRODUCT(L63,L63),IMPRODUCT(IMPRODUCT(K63,K63),IMSIN(N63)^2))),L63)</f>
        <v>0.621924532332519</v>
      </c>
      <c r="Q63" s="1" t="str">
        <f>IMDIV(IMSQRT(IMSUB(IMPRODUCT(M63,M63),IMPRODUCT(IMPRODUCT(K63,K63),IMSIN(N63)^2))),M63)</f>
        <v>0.969758644260474-3.19104068282549E-004i</v>
      </c>
      <c r="R63" s="1" t="str">
        <f>IMDIV(IMSUB(IMPRODUCT(L63,O63),IMPRODUCT(K63,P63)),IMSUM(IMPRODUCT(L63,O63),IMPRODUCT(K63,P63)))</f>
        <v>-0.204872984734696</v>
      </c>
      <c r="S63" s="1" t="str">
        <f>IMDIV(IMSUB(IMPRODUCT(K63,O63),IMPRODUCT(L63,P63)),IMSUM(IMPRODUCT(K63,O63),IMPRODUCT(L63,P63)))</f>
        <v>-0.371476896441682</v>
      </c>
      <c r="T63" s="1" t="str">
        <f>IMDIV(IMSUB(IMPRODUCT(M63,P63),IMPRODUCT(L63,Q63)),IMSUM(IMPRODUCT(M63,P63),IMPRODUCT(L63,Q63)))</f>
        <v>0.345892380941702-2.14178729229287E-003i</v>
      </c>
      <c r="U63" s="1" t="str">
        <f>IMDIV(IMSUB(IMPRODUCT(L63,P63),IMPRODUCT(M63,Q63)),IMSUM(IMPRODUCT(L63,P63),IMPRODUCT(M63,Q63)))</f>
        <v>-0.666823821668934+1.53382297014153E-003i</v>
      </c>
      <c r="V63" s="1" t="str">
        <f>IMPRODUCT(2*PI()*J63/H63,IMPRODUCT(L63,P63))</f>
        <v>1.03710595587047</v>
      </c>
      <c r="W63" s="1" t="str">
        <f>IMDIV(IMSUM(R63,IMPRODUCT(T63,IMEXP(IMPRODUCT("0-2i",V63)))),IMSUM(1,IMPRODUCT(R63,IMPRODUCT(T63,IMEXP(IMPRODUCT("0-2i",V63))))))</f>
        <v>-0.377232639129334-0.26930182321975i</v>
      </c>
      <c r="X63" s="1" t="str">
        <f>IMDIV(IMSUM(S63,IMPRODUCT(U63,IMEXP(IMPRODUCT("0-2i",V63)))),IMSUM(1,IMPRODUCT(S63,IMPRODUCT(U63,IMEXP(IMPRODUCT("0-2i",V63))))))</f>
        <v>-0.205812686461942+0.61222361258074i</v>
      </c>
      <c r="Y63" s="1">
        <f>ATAN(IMABS(W63)/IMABS(X63))</f>
        <v>0.6224438823365825</v>
      </c>
      <c r="Z63" s="1">
        <f>IMAGINARY(IMLN(IMDIV(IMDIV(W63,X63),Y63)))</f>
        <v>1.86647881516299</v>
      </c>
      <c r="AA63" s="1">
        <f t="shared" si="0"/>
        <v>0</v>
      </c>
      <c r="AB63" s="1">
        <f t="shared" si="1"/>
        <v>0</v>
      </c>
      <c r="AC63" s="1">
        <f>DEGREES(IMABS(Y63))</f>
        <v>35.66340744162379</v>
      </c>
      <c r="AD63" s="1">
        <f t="shared" si="2"/>
        <v>106.94135865941782</v>
      </c>
    </row>
    <row r="64" spans="1:30" ht="14.25">
      <c r="A64" s="4">
        <v>1</v>
      </c>
      <c r="B64" s="5">
        <v>0</v>
      </c>
      <c r="C64" s="4">
        <v>1.2</v>
      </c>
      <c r="D64" s="5">
        <v>0</v>
      </c>
      <c r="E64" s="4">
        <v>3.85</v>
      </c>
      <c r="F64" s="4">
        <v>-0.02</v>
      </c>
      <c r="G64" s="4">
        <v>70</v>
      </c>
      <c r="H64" s="4">
        <v>6330</v>
      </c>
      <c r="I64" s="1">
        <v>4240.868245071627</v>
      </c>
      <c r="J64" s="1">
        <v>1500</v>
      </c>
      <c r="K64" s="1" t="str">
        <f>COMPLEX(A64,B64)</f>
        <v>1</v>
      </c>
      <c r="L64" s="1" t="str">
        <f>COMPLEX(C64,D64)</f>
        <v>1.2</v>
      </c>
      <c r="M64" s="1" t="str">
        <f>COMPLEX(E64,F64)</f>
        <v>3.85-2E-002i</v>
      </c>
      <c r="N64" s="1" t="str">
        <f>COMPLEX(RADIANS(G64),0)</f>
        <v>1.22173047639603</v>
      </c>
      <c r="O64" s="1" t="str">
        <f>IMSQRT(IMSUB("1.0-0i",IMPRODUCT(IMSIN(N64),IMSIN(N64))))</f>
        <v>0.34202014332567</v>
      </c>
      <c r="P64" s="1" t="str">
        <f>IMDIV(IMSQRT(IMSUB(IMPRODUCT(L64,L64),IMPRODUCT(IMPRODUCT(K64,K64),IMSIN(N64)^2))),L64)</f>
        <v>0.621924532332519</v>
      </c>
      <c r="Q64" s="1" t="str">
        <f>IMDIV(IMSQRT(IMSUB(IMPRODUCT(M64,M64),IMPRODUCT(IMPRODUCT(K64,K64),IMSIN(N64)^2))),M64)</f>
        <v>0.969758644260474-3.19104068282549E-004i</v>
      </c>
      <c r="R64" s="1" t="str">
        <f>IMDIV(IMSUB(IMPRODUCT(L64,O64),IMPRODUCT(K64,P64)),IMSUM(IMPRODUCT(L64,O64),IMPRODUCT(K64,P64)))</f>
        <v>-0.204872984734696</v>
      </c>
      <c r="S64" s="1" t="str">
        <f>IMDIV(IMSUB(IMPRODUCT(K64,O64),IMPRODUCT(L64,P64)),IMSUM(IMPRODUCT(K64,O64),IMPRODUCT(L64,P64)))</f>
        <v>-0.371476896441682</v>
      </c>
      <c r="T64" s="1" t="str">
        <f>IMDIV(IMSUB(IMPRODUCT(M64,P64),IMPRODUCT(L64,Q64)),IMSUM(IMPRODUCT(M64,P64),IMPRODUCT(L64,Q64)))</f>
        <v>0.345892380941702-2.14178729229287E-003i</v>
      </c>
      <c r="U64" s="1" t="str">
        <f>IMDIV(IMSUB(IMPRODUCT(L64,P64),IMPRODUCT(M64,Q64)),IMSUM(IMPRODUCT(L64,P64),IMPRODUCT(M64,Q64)))</f>
        <v>-0.666823821668934+1.53382297014153E-003i</v>
      </c>
      <c r="V64" s="1" t="str">
        <f>IMPRODUCT(2*PI()*J64/H64,IMPRODUCT(L64,P64))</f>
        <v>1.11118495271836</v>
      </c>
      <c r="W64" s="1" t="str">
        <f>IMDIV(IMSUM(R64,IMPRODUCT(T64,IMEXP(IMPRODUCT("0-2i",V64)))),IMSUM(1,IMPRODUCT(R64,IMPRODUCT(T64,IMEXP(IMPRODUCT("0-2i",V64))))))</f>
        <v>-0.411962304339934-0.24022065195398i</v>
      </c>
      <c r="X64" s="1" t="str">
        <f>IMDIV(IMSUM(S64,IMPRODUCT(U64,IMEXP(IMPRODUCT("0-2i",V64)))),IMSUM(1,IMPRODUCT(S64,IMPRODUCT(U64,IMEXP(IMPRODUCT("0-2i",V64))))))</f>
        <v>-9.8784541679659E-002+0.600310107869466i</v>
      </c>
      <c r="Y64" s="1">
        <f>ATAN(IMABS(W64)/IMABS(X64))</f>
        <v>0.6648186577017554</v>
      </c>
      <c r="Z64" s="1">
        <f>IMAGINARY(IMLN(IMDIV(IMDIV(W64,X64),Y64)))</f>
        <v>1.93561229264118</v>
      </c>
      <c r="AA64" s="1">
        <f t="shared" si="0"/>
        <v>0</v>
      </c>
      <c r="AB64" s="1">
        <f t="shared" si="1"/>
        <v>0</v>
      </c>
      <c r="AC64" s="1">
        <f>DEGREES(IMABS(Y64))</f>
        <v>38.09130322786313</v>
      </c>
      <c r="AD64" s="1">
        <f t="shared" si="2"/>
        <v>110.90241514198084</v>
      </c>
    </row>
    <row r="65" spans="1:30" ht="14.25">
      <c r="A65" s="4">
        <v>1</v>
      </c>
      <c r="B65" s="5">
        <v>0</v>
      </c>
      <c r="C65" s="4">
        <v>1.2</v>
      </c>
      <c r="D65" s="5">
        <v>0</v>
      </c>
      <c r="E65" s="4">
        <v>3.85</v>
      </c>
      <c r="F65" s="4">
        <v>-0.02</v>
      </c>
      <c r="G65" s="4">
        <v>70</v>
      </c>
      <c r="H65" s="4">
        <v>6330</v>
      </c>
      <c r="I65" s="1">
        <v>4240.868245071627</v>
      </c>
      <c r="J65" s="1">
        <v>1600</v>
      </c>
      <c r="K65" s="1" t="str">
        <f>COMPLEX(A65,B65)</f>
        <v>1</v>
      </c>
      <c r="L65" s="1" t="str">
        <f>COMPLEX(C65,D65)</f>
        <v>1.2</v>
      </c>
      <c r="M65" s="1" t="str">
        <f>COMPLEX(E65,F65)</f>
        <v>3.85-2E-002i</v>
      </c>
      <c r="N65" s="1" t="str">
        <f>COMPLEX(RADIANS(G65),0)</f>
        <v>1.22173047639603</v>
      </c>
      <c r="O65" s="1" t="str">
        <f>IMSQRT(IMSUB("1.0-0i",IMPRODUCT(IMSIN(N65),IMSIN(N65))))</f>
        <v>0.34202014332567</v>
      </c>
      <c r="P65" s="1" t="str">
        <f>IMDIV(IMSQRT(IMSUB(IMPRODUCT(L65,L65),IMPRODUCT(IMPRODUCT(K65,K65),IMSIN(N65)^2))),L65)</f>
        <v>0.621924532332519</v>
      </c>
      <c r="Q65" s="1" t="str">
        <f>IMDIV(IMSQRT(IMSUB(IMPRODUCT(M65,M65),IMPRODUCT(IMPRODUCT(K65,K65),IMSIN(N65)^2))),M65)</f>
        <v>0.969758644260474-3.19104068282549E-004i</v>
      </c>
      <c r="R65" s="1" t="str">
        <f>IMDIV(IMSUB(IMPRODUCT(L65,O65),IMPRODUCT(K65,P65)),IMSUM(IMPRODUCT(L65,O65),IMPRODUCT(K65,P65)))</f>
        <v>-0.204872984734696</v>
      </c>
      <c r="S65" s="1" t="str">
        <f>IMDIV(IMSUB(IMPRODUCT(K65,O65),IMPRODUCT(L65,P65)),IMSUM(IMPRODUCT(K65,O65),IMPRODUCT(L65,P65)))</f>
        <v>-0.371476896441682</v>
      </c>
      <c r="T65" s="1" t="str">
        <f>IMDIV(IMSUB(IMPRODUCT(M65,P65),IMPRODUCT(L65,Q65)),IMSUM(IMPRODUCT(M65,P65),IMPRODUCT(L65,Q65)))</f>
        <v>0.345892380941702-2.14178729229287E-003i</v>
      </c>
      <c r="U65" s="1" t="str">
        <f>IMDIV(IMSUB(IMPRODUCT(L65,P65),IMPRODUCT(M65,Q65)),IMSUM(IMPRODUCT(L65,P65),IMPRODUCT(M65,Q65)))</f>
        <v>-0.666823821668934+1.53382297014153E-003i</v>
      </c>
      <c r="V65" s="1" t="str">
        <f>IMPRODUCT(2*PI()*J65/H65,IMPRODUCT(L65,P65))</f>
        <v>1.18526394956625</v>
      </c>
      <c r="W65" s="1" t="str">
        <f>IMDIV(IMSUM(R65,IMPRODUCT(T65,IMEXP(IMPRODUCT("0-2i",V65)))),IMSUM(1,IMPRODUCT(R65,IMPRODUCT(T65,IMEXP(IMPRODUCT("0-2i",V65))))))</f>
        <v>-0.44199961753154-0.207231828083429i</v>
      </c>
      <c r="X65" s="1" t="str">
        <f>IMDIV(IMSUM(S65,IMPRODUCT(U65,IMEXP(IMPRODUCT("0-2i",V65)))),IMSUM(1,IMPRODUCT(S65,IMPRODUCT(U65,IMEXP(IMPRODUCT("0-2i",V65))))))</f>
        <v>1.24465313601209E-002+0.566641178919901i</v>
      </c>
      <c r="Y65" s="1">
        <f>ATAN(IMABS(W65)/IMABS(X65))</f>
        <v>0.7110208065650048</v>
      </c>
      <c r="Z65" s="1">
        <f>IMAGINARY(IMLN(IMDIV(IMDIV(W65,X65),Y65)))</f>
        <v>2.03117736270244</v>
      </c>
      <c r="AA65" s="1">
        <f t="shared" si="0"/>
        <v>0</v>
      </c>
      <c r="AB65" s="1">
        <f t="shared" si="1"/>
        <v>0</v>
      </c>
      <c r="AC65" s="1">
        <f>DEGREES(IMABS(Y65))</f>
        <v>40.73849136216247</v>
      </c>
      <c r="AD65" s="1">
        <f t="shared" si="2"/>
        <v>116.37789032536305</v>
      </c>
    </row>
    <row r="66" spans="1:30" ht="14.25">
      <c r="A66" s="4">
        <v>1</v>
      </c>
      <c r="B66" s="5">
        <v>0</v>
      </c>
      <c r="C66" s="4">
        <v>1.2</v>
      </c>
      <c r="D66" s="5">
        <v>0</v>
      </c>
      <c r="E66" s="4">
        <v>3.85</v>
      </c>
      <c r="F66" s="4">
        <v>-0.02</v>
      </c>
      <c r="G66" s="4">
        <v>70</v>
      </c>
      <c r="H66" s="4">
        <v>6330</v>
      </c>
      <c r="I66" s="1">
        <v>4240.868245071627</v>
      </c>
      <c r="J66" s="1">
        <v>1700</v>
      </c>
      <c r="K66" s="1" t="str">
        <f>COMPLEX(A66,B66)</f>
        <v>1</v>
      </c>
      <c r="L66" s="1" t="str">
        <f>COMPLEX(C66,D66)</f>
        <v>1.2</v>
      </c>
      <c r="M66" s="1" t="str">
        <f>COMPLEX(E66,F66)</f>
        <v>3.85-2E-002i</v>
      </c>
      <c r="N66" s="1" t="str">
        <f>COMPLEX(RADIANS(G66),0)</f>
        <v>1.22173047639603</v>
      </c>
      <c r="O66" s="1" t="str">
        <f>IMSQRT(IMSUB("1.0-0i",IMPRODUCT(IMSIN(N66),IMSIN(N66))))</f>
        <v>0.34202014332567</v>
      </c>
      <c r="P66" s="1" t="str">
        <f>IMDIV(IMSQRT(IMSUB(IMPRODUCT(L66,L66),IMPRODUCT(IMPRODUCT(K66,K66),IMSIN(N66)^2))),L66)</f>
        <v>0.621924532332519</v>
      </c>
      <c r="Q66" s="1" t="str">
        <f>IMDIV(IMSQRT(IMSUB(IMPRODUCT(M66,M66),IMPRODUCT(IMPRODUCT(K66,K66),IMSIN(N66)^2))),M66)</f>
        <v>0.969758644260474-3.19104068282549E-004i</v>
      </c>
      <c r="R66" s="1" t="str">
        <f>IMDIV(IMSUB(IMPRODUCT(L66,O66),IMPRODUCT(K66,P66)),IMSUM(IMPRODUCT(L66,O66),IMPRODUCT(K66,P66)))</f>
        <v>-0.204872984734696</v>
      </c>
      <c r="S66" s="1" t="str">
        <f>IMDIV(IMSUB(IMPRODUCT(K66,O66),IMPRODUCT(L66,P66)),IMSUM(IMPRODUCT(K66,O66),IMPRODUCT(L66,P66)))</f>
        <v>-0.371476896441682</v>
      </c>
      <c r="T66" s="1" t="str">
        <f>IMDIV(IMSUB(IMPRODUCT(M66,P66),IMPRODUCT(L66,Q66)),IMSUM(IMPRODUCT(M66,P66),IMPRODUCT(L66,Q66)))</f>
        <v>0.345892380941702-2.14178729229287E-003i</v>
      </c>
      <c r="U66" s="1" t="str">
        <f>IMDIV(IMSUB(IMPRODUCT(L66,P66),IMPRODUCT(M66,Q66)),IMSUM(IMPRODUCT(L66,P66),IMPRODUCT(M66,Q66)))</f>
        <v>-0.666823821668934+1.53382297014153E-003i</v>
      </c>
      <c r="V66" s="1" t="str">
        <f>IMPRODUCT(2*PI()*J66/H66,IMPRODUCT(L66,P66))</f>
        <v>1.25934294641414</v>
      </c>
      <c r="W66" s="1" t="str">
        <f>IMDIV(IMSUM(R66,IMPRODUCT(T66,IMEXP(IMPRODUCT("0-2i",V66)))),IMSUM(1,IMPRODUCT(R66,IMPRODUCT(T66,IMEXP(IMPRODUCT("0-2i",V66))))))</f>
        <v>-0.46705990533436-0.171023819104251i</v>
      </c>
      <c r="X66" s="1" t="str">
        <f>IMDIV(IMSUM(S66,IMPRODUCT(U66,IMEXP(IMPRODUCT("0-2i",V66)))),IMSUM(1,IMPRODUCT(S66,IMPRODUCT(U66,IMEXP(IMPRODUCT("0-2i",V66))))))</f>
        <v>0.12255832668475+0.507754986194565i</v>
      </c>
      <c r="Y66" s="1">
        <f>ATAN(IMABS(W66)/IMABS(X66))</f>
        <v>0.7609361649493918</v>
      </c>
      <c r="Z66" s="1">
        <f>IMAGINARY(IMLN(IMDIV(IMDIV(W66,X66),Y66)))</f>
        <v>2.15864694154519</v>
      </c>
      <c r="AA66" s="1">
        <f t="shared" si="0"/>
        <v>0</v>
      </c>
      <c r="AB66" s="1">
        <f t="shared" si="1"/>
        <v>0</v>
      </c>
      <c r="AC66" s="1">
        <f>DEGREES(IMABS(Y66))</f>
        <v>43.59843073047079</v>
      </c>
      <c r="AD66" s="1">
        <f t="shared" si="2"/>
        <v>123.6813592093627</v>
      </c>
    </row>
    <row r="67" spans="1:30" ht="14.25">
      <c r="A67" s="4">
        <v>1</v>
      </c>
      <c r="B67" s="5">
        <v>0</v>
      </c>
      <c r="C67" s="4">
        <v>1.2</v>
      </c>
      <c r="D67" s="5">
        <v>0</v>
      </c>
      <c r="E67" s="4">
        <v>3.85</v>
      </c>
      <c r="F67" s="4">
        <v>-0.02</v>
      </c>
      <c r="G67" s="4">
        <v>70</v>
      </c>
      <c r="H67" s="4">
        <v>6330</v>
      </c>
      <c r="I67" s="1">
        <v>4240.868245071627</v>
      </c>
      <c r="J67" s="1">
        <v>1800</v>
      </c>
      <c r="K67" s="1" t="str">
        <f>COMPLEX(A67,B67)</f>
        <v>1</v>
      </c>
      <c r="L67" s="1" t="str">
        <f>COMPLEX(C67,D67)</f>
        <v>1.2</v>
      </c>
      <c r="M67" s="1" t="str">
        <f>COMPLEX(E67,F67)</f>
        <v>3.85-2E-002i</v>
      </c>
      <c r="N67" s="1" t="str">
        <f>COMPLEX(RADIANS(G67),0)</f>
        <v>1.22173047639603</v>
      </c>
      <c r="O67" s="1" t="str">
        <f>IMSQRT(IMSUB("1.0-0i",IMPRODUCT(IMSIN(N67),IMSIN(N67))))</f>
        <v>0.34202014332567</v>
      </c>
      <c r="P67" s="1" t="str">
        <f>IMDIV(IMSQRT(IMSUB(IMPRODUCT(L67,L67),IMPRODUCT(IMPRODUCT(K67,K67),IMSIN(N67)^2))),L67)</f>
        <v>0.621924532332519</v>
      </c>
      <c r="Q67" s="1" t="str">
        <f>IMDIV(IMSQRT(IMSUB(IMPRODUCT(M67,M67),IMPRODUCT(IMPRODUCT(K67,K67),IMSIN(N67)^2))),M67)</f>
        <v>0.969758644260474-3.19104068282549E-004i</v>
      </c>
      <c r="R67" s="1" t="str">
        <f>IMDIV(IMSUB(IMPRODUCT(L67,O67),IMPRODUCT(K67,P67)),IMSUM(IMPRODUCT(L67,O67),IMPRODUCT(K67,P67)))</f>
        <v>-0.204872984734696</v>
      </c>
      <c r="S67" s="1" t="str">
        <f>IMDIV(IMSUB(IMPRODUCT(K67,O67),IMPRODUCT(L67,P67)),IMSUM(IMPRODUCT(K67,O67),IMPRODUCT(L67,P67)))</f>
        <v>-0.371476896441682</v>
      </c>
      <c r="T67" s="1" t="str">
        <f>IMDIV(IMSUB(IMPRODUCT(M67,P67),IMPRODUCT(L67,Q67)),IMSUM(IMPRODUCT(M67,P67),IMPRODUCT(L67,Q67)))</f>
        <v>0.345892380941702-2.14178729229287E-003i</v>
      </c>
      <c r="U67" s="1" t="str">
        <f>IMDIV(IMSUB(IMPRODUCT(L67,P67),IMPRODUCT(M67,Q67)),IMSUM(IMPRODUCT(L67,P67),IMPRODUCT(M67,Q67)))</f>
        <v>-0.666823821668934+1.53382297014153E-003i</v>
      </c>
      <c r="V67" s="1" t="str">
        <f>IMPRODUCT(2*PI()*J67/H67,IMPRODUCT(L67,P67))</f>
        <v>1.33342194326203</v>
      </c>
      <c r="W67" s="1" t="str">
        <f>IMDIV(IMSUM(R67,IMPRODUCT(T67,IMEXP(IMPRODUCT("0-2i",V67)))),IMSUM(1,IMPRODUCT(R67,IMPRODUCT(T67,IMEXP(IMPRODUCT("0-2i",V67))))))</f>
        <v>-0.486936281980777-0.13226179539609i</v>
      </c>
      <c r="X67" s="1" t="str">
        <f>IMDIV(IMSUM(S67,IMPRODUCT(U67,IMEXP(IMPRODUCT("0-2i",V67)))),IMSUM(1,IMPRODUCT(S67,IMPRODUCT(U67,IMEXP(IMPRODUCT("0-2i",V67))))))</f>
        <v>0.22421681334463+0.421754443052556i</v>
      </c>
      <c r="Y67" s="1">
        <f>ATAN(IMABS(W67)/IMABS(X67))</f>
        <v>0.8128071547164569</v>
      </c>
      <c r="Z67" s="1">
        <f>IMAGINARY(IMLN(IMDIV(IMDIV(W67,X67),Y67)))</f>
        <v>2.32464711926267</v>
      </c>
      <c r="AA67" s="1">
        <f t="shared" si="0"/>
        <v>0</v>
      </c>
      <c r="AB67" s="1">
        <f t="shared" si="1"/>
        <v>0</v>
      </c>
      <c r="AC67" s="1">
        <f>DEGREES(IMABS(Y67))</f>
        <v>46.57041952328991</v>
      </c>
      <c r="AD67" s="1">
        <f t="shared" si="2"/>
        <v>133.19246879099592</v>
      </c>
    </row>
    <row r="68" spans="1:30" ht="14.25">
      <c r="A68" s="4">
        <v>1</v>
      </c>
      <c r="B68" s="5">
        <v>0</v>
      </c>
      <c r="C68" s="4">
        <v>1.2</v>
      </c>
      <c r="D68" s="5">
        <v>0</v>
      </c>
      <c r="E68" s="4">
        <v>3.85</v>
      </c>
      <c r="F68" s="4">
        <v>-0.02</v>
      </c>
      <c r="G68" s="4">
        <v>70</v>
      </c>
      <c r="H68" s="4">
        <v>6330</v>
      </c>
      <c r="I68" s="1">
        <v>4240.868245071627</v>
      </c>
      <c r="J68" s="1">
        <v>1900</v>
      </c>
      <c r="K68" s="1" t="str">
        <f>COMPLEX(A68,B68)</f>
        <v>1</v>
      </c>
      <c r="L68" s="1" t="str">
        <f>COMPLEX(C68,D68)</f>
        <v>1.2</v>
      </c>
      <c r="M68" s="1" t="str">
        <f>COMPLEX(E68,F68)</f>
        <v>3.85-2E-002i</v>
      </c>
      <c r="N68" s="1" t="str">
        <f>COMPLEX(RADIANS(G68),0)</f>
        <v>1.22173047639603</v>
      </c>
      <c r="O68" s="1" t="str">
        <f>IMSQRT(IMSUB("1.0-0i",IMPRODUCT(IMSIN(N68),IMSIN(N68))))</f>
        <v>0.34202014332567</v>
      </c>
      <c r="P68" s="1" t="str">
        <f>IMDIV(IMSQRT(IMSUB(IMPRODUCT(L68,L68),IMPRODUCT(IMPRODUCT(K68,K68),IMSIN(N68)^2))),L68)</f>
        <v>0.621924532332519</v>
      </c>
      <c r="Q68" s="1" t="str">
        <f>IMDIV(IMSQRT(IMSUB(IMPRODUCT(M68,M68),IMPRODUCT(IMPRODUCT(K68,K68),IMSIN(N68)^2))),M68)</f>
        <v>0.969758644260474-3.19104068282549E-004i</v>
      </c>
      <c r="R68" s="1" t="str">
        <f>IMDIV(IMSUB(IMPRODUCT(L68,O68),IMPRODUCT(K68,P68)),IMSUM(IMPRODUCT(L68,O68),IMPRODUCT(K68,P68)))</f>
        <v>-0.204872984734696</v>
      </c>
      <c r="S68" s="1" t="str">
        <f>IMDIV(IMSUB(IMPRODUCT(K68,O68),IMPRODUCT(L68,P68)),IMSUM(IMPRODUCT(K68,O68),IMPRODUCT(L68,P68)))</f>
        <v>-0.371476896441682</v>
      </c>
      <c r="T68" s="1" t="str">
        <f>IMDIV(IMSUB(IMPRODUCT(M68,P68),IMPRODUCT(L68,Q68)),IMSUM(IMPRODUCT(M68,P68),IMPRODUCT(L68,Q68)))</f>
        <v>0.345892380941702-2.14178729229287E-003i</v>
      </c>
      <c r="U68" s="1" t="str">
        <f>IMDIV(IMSUB(IMPRODUCT(L68,P68),IMPRODUCT(M68,Q68)),IMSUM(IMPRODUCT(L68,P68),IMPRODUCT(M68,Q68)))</f>
        <v>-0.666823821668934+1.53382297014153E-003i</v>
      </c>
      <c r="V68" s="1" t="str">
        <f>IMPRODUCT(2*PI()*J68/H68,IMPRODUCT(L68,P68))</f>
        <v>1.40750094010992</v>
      </c>
      <c r="W68" s="1" t="str">
        <f>IMDIV(IMSUM(R68,IMPRODUCT(T68,IMEXP(IMPRODUCT("0-2i",V68)))),IMSUM(1,IMPRODUCT(R68,IMPRODUCT(T68,IMEXP(IMPRODUCT("0-2i",V68))))))</f>
        <v>-0.50148393893887-9.15866930392072E-002i</v>
      </c>
      <c r="X68" s="1" t="str">
        <f>IMDIV(IMSUM(S68,IMPRODUCT(U68,IMEXP(IMPRODUCT("0-2i",V68)))),IMSUM(1,IMPRODUCT(S68,IMPRODUCT(U68,IMEXP(IMPRODUCT("0-2i",V68))))))</f>
        <v>0.308628067494411+0.309506597451047i</v>
      </c>
      <c r="Y68" s="1">
        <f>ATAN(IMABS(W68)/IMABS(X68))</f>
        <v>0.8620179407136376</v>
      </c>
      <c r="Z68" s="1">
        <f>IMAGINARY(IMLN(IMDIV(IMDIV(W68,X68),Y68)))</f>
        <v>2.53541377336559</v>
      </c>
      <c r="AA68" s="1">
        <f t="shared" si="0"/>
        <v>0</v>
      </c>
      <c r="AB68" s="1">
        <f t="shared" si="1"/>
        <v>0</v>
      </c>
      <c r="AC68" s="1">
        <f>DEGREES(IMABS(Y68))</f>
        <v>49.38998986744985</v>
      </c>
      <c r="AD68" s="1">
        <f t="shared" si="2"/>
        <v>145.26850853318692</v>
      </c>
    </row>
    <row r="69" spans="1:30" ht="14.25">
      <c r="A69" s="4">
        <v>1</v>
      </c>
      <c r="B69" s="5">
        <v>0</v>
      </c>
      <c r="C69" s="4">
        <v>1.2</v>
      </c>
      <c r="D69" s="5">
        <v>0</v>
      </c>
      <c r="E69" s="4">
        <v>3.85</v>
      </c>
      <c r="F69" s="4">
        <v>-0.02</v>
      </c>
      <c r="G69" s="4">
        <v>70</v>
      </c>
      <c r="H69" s="4">
        <v>6330</v>
      </c>
      <c r="I69" s="1">
        <v>4240.868245071627</v>
      </c>
      <c r="J69" s="1">
        <v>2000</v>
      </c>
      <c r="K69" s="1" t="str">
        <f>COMPLEX(A69,B69)</f>
        <v>1</v>
      </c>
      <c r="L69" s="1" t="str">
        <f>COMPLEX(C69,D69)</f>
        <v>1.2</v>
      </c>
      <c r="M69" s="1" t="str">
        <f>COMPLEX(E69,F69)</f>
        <v>3.85-2E-002i</v>
      </c>
      <c r="N69" s="1" t="str">
        <f>COMPLEX(RADIANS(G69),0)</f>
        <v>1.22173047639603</v>
      </c>
      <c r="O69" s="1" t="str">
        <f>IMSQRT(IMSUB("1.0-0i",IMPRODUCT(IMSIN(N69),IMSIN(N69))))</f>
        <v>0.34202014332567</v>
      </c>
      <c r="P69" s="1" t="str">
        <f>IMDIV(IMSQRT(IMSUB(IMPRODUCT(L69,L69),IMPRODUCT(IMPRODUCT(K69,K69),IMSIN(N69)^2))),L69)</f>
        <v>0.621924532332519</v>
      </c>
      <c r="Q69" s="1" t="str">
        <f>IMDIV(IMSQRT(IMSUB(IMPRODUCT(M69,M69),IMPRODUCT(IMPRODUCT(K69,K69),IMSIN(N69)^2))),M69)</f>
        <v>0.969758644260474-3.19104068282549E-004i</v>
      </c>
      <c r="R69" s="1" t="str">
        <f>IMDIV(IMSUB(IMPRODUCT(L69,O69),IMPRODUCT(K69,P69)),IMSUM(IMPRODUCT(L69,O69),IMPRODUCT(K69,P69)))</f>
        <v>-0.204872984734696</v>
      </c>
      <c r="S69" s="1" t="str">
        <f>IMDIV(IMSUB(IMPRODUCT(K69,O69),IMPRODUCT(L69,P69)),IMSUM(IMPRODUCT(K69,O69),IMPRODUCT(L69,P69)))</f>
        <v>-0.371476896441682</v>
      </c>
      <c r="T69" s="1" t="str">
        <f>IMDIV(IMSUB(IMPRODUCT(M69,P69),IMPRODUCT(L69,Q69)),IMSUM(IMPRODUCT(M69,P69),IMPRODUCT(L69,Q69)))</f>
        <v>0.345892380941702-2.14178729229287E-003i</v>
      </c>
      <c r="U69" s="1" t="str">
        <f>IMDIV(IMSUB(IMPRODUCT(L69,P69),IMPRODUCT(M69,Q69)),IMSUM(IMPRODUCT(L69,P69),IMPRODUCT(M69,Q69)))</f>
        <v>-0.666823821668934+1.53382297014153E-003i</v>
      </c>
      <c r="V69" s="1" t="str">
        <f>IMPRODUCT(2*PI()*J69/H69,IMPRODUCT(L69,P69))</f>
        <v>1.48157993695781</v>
      </c>
      <c r="W69" s="1" t="str">
        <f>IMDIV(IMSUM(R69,IMPRODUCT(T69,IMEXP(IMPRODUCT("0-2i",V69)))),IMSUM(1,IMPRODUCT(R69,IMPRODUCT(T69,IMEXP(IMPRODUCT("0-2i",V69))))))</f>
        <v>-0.510607466582667-4.96179535068075E-002i</v>
      </c>
      <c r="X69" s="1" t="str">
        <f>IMDIV(IMSUM(S69,IMPRODUCT(U69,IMEXP(IMPRODUCT("0-2i",V69)))),IMSUM(1,IMPRODUCT(S69,IMPRODUCT(U69,IMEXP(IMPRODUCT("0-2i",V69))))))</f>
        <v>0.36688597907952+0.175590607889034i</v>
      </c>
      <c r="Y69" s="1">
        <f>ATAN(IMABS(W69)/IMABS(X69))</f>
        <v>0.9004328773968517</v>
      </c>
      <c r="Z69" s="1">
        <f>IMAGINARY(IMLN(IMDIV(IMDIV(W69,X69),Y69)))</f>
        <v>2.79208361986675</v>
      </c>
      <c r="AA69" s="1">
        <f t="shared" si="0"/>
        <v>0</v>
      </c>
      <c r="AB69" s="1">
        <f t="shared" si="1"/>
        <v>0</v>
      </c>
      <c r="AC69" s="1">
        <f>DEGREES(IMABS(Y69))</f>
        <v>51.591003609660305</v>
      </c>
      <c r="AD69" s="1">
        <f t="shared" si="2"/>
        <v>159.97460746597406</v>
      </c>
    </row>
    <row r="70" spans="1:30" ht="14.25">
      <c r="A70" s="4">
        <v>1</v>
      </c>
      <c r="B70" s="5">
        <v>0</v>
      </c>
      <c r="C70" s="4">
        <v>1.2</v>
      </c>
      <c r="D70" s="5">
        <v>0</v>
      </c>
      <c r="E70" s="4">
        <v>3.85</v>
      </c>
      <c r="F70" s="4">
        <v>-0.02</v>
      </c>
      <c r="G70" s="4">
        <v>70</v>
      </c>
      <c r="H70" s="4">
        <v>6330</v>
      </c>
      <c r="I70" s="1">
        <v>4240.868245071627</v>
      </c>
      <c r="J70" s="1">
        <v>2100</v>
      </c>
      <c r="K70" s="1" t="str">
        <f>COMPLEX(A70,B70)</f>
        <v>1</v>
      </c>
      <c r="L70" s="1" t="str">
        <f>COMPLEX(C70,D70)</f>
        <v>1.2</v>
      </c>
      <c r="M70" s="1" t="str">
        <f>COMPLEX(E70,F70)</f>
        <v>3.85-2E-002i</v>
      </c>
      <c r="N70" s="1" t="str">
        <f>COMPLEX(RADIANS(G70),0)</f>
        <v>1.22173047639603</v>
      </c>
      <c r="O70" s="1" t="str">
        <f>IMSQRT(IMSUB("1.0-0i",IMPRODUCT(IMSIN(N70),IMSIN(N70))))</f>
        <v>0.34202014332567</v>
      </c>
      <c r="P70" s="1" t="str">
        <f>IMDIV(IMSQRT(IMSUB(IMPRODUCT(L70,L70),IMPRODUCT(IMPRODUCT(K70,K70),IMSIN(N70)^2))),L70)</f>
        <v>0.621924532332519</v>
      </c>
      <c r="Q70" s="1" t="str">
        <f>IMDIV(IMSQRT(IMSUB(IMPRODUCT(M70,M70),IMPRODUCT(IMPRODUCT(K70,K70),IMSIN(N70)^2))),M70)</f>
        <v>0.969758644260474-3.19104068282549E-004i</v>
      </c>
      <c r="R70" s="1" t="str">
        <f>IMDIV(IMSUB(IMPRODUCT(L70,O70),IMPRODUCT(K70,P70)),IMSUM(IMPRODUCT(L70,O70),IMPRODUCT(K70,P70)))</f>
        <v>-0.204872984734696</v>
      </c>
      <c r="S70" s="1" t="str">
        <f>IMDIV(IMSUB(IMPRODUCT(K70,O70),IMPRODUCT(L70,P70)),IMSUM(IMPRODUCT(K70,O70),IMPRODUCT(L70,P70)))</f>
        <v>-0.371476896441682</v>
      </c>
      <c r="T70" s="1" t="str">
        <f>IMDIV(IMSUB(IMPRODUCT(M70,P70),IMPRODUCT(L70,Q70)),IMSUM(IMPRODUCT(M70,P70),IMPRODUCT(L70,Q70)))</f>
        <v>0.345892380941702-2.14178729229287E-003i</v>
      </c>
      <c r="U70" s="1" t="str">
        <f>IMDIV(IMSUB(IMPRODUCT(L70,P70),IMPRODUCT(M70,Q70)),IMSUM(IMPRODUCT(L70,P70),IMPRODUCT(M70,Q70)))</f>
        <v>-0.666823821668934+1.53382297014153E-003i</v>
      </c>
      <c r="V70" s="1" t="str">
        <f>IMPRODUCT(2*PI()*J70/H70,IMPRODUCT(L70,P70))</f>
        <v>1.5556589338057</v>
      </c>
      <c r="W70" s="1" t="str">
        <f>IMDIV(IMSUM(R70,IMPRODUCT(T70,IMEXP(IMPRODUCT("0-2i",V70)))),IMSUM(1,IMPRODUCT(R70,IMPRODUCT(T70,IMEXP(IMPRODUCT("0-2i",V70))))))</f>
        <v>-0.514251516245726-6.95885779407073E-003i</v>
      </c>
      <c r="X70" s="1" t="str">
        <f>IMDIV(IMSUM(S70,IMPRODUCT(U70,IMEXP(IMPRODUCT("0-2i",V70)))),IMSUM(1,IMPRODUCT(S70,IMPRODUCT(U70,IMEXP(IMPRODUCT("0-2i",V70))))))</f>
        <v>0.391940799211657+2.83994706566466E-002i</v>
      </c>
      <c r="Y70" s="1">
        <f>ATAN(IMABS(W70)/IMABS(X70))</f>
        <v>0.918340977831538</v>
      </c>
      <c r="Z70" s="1">
        <f>IMAGINARY(IMLN(IMDIV(IMDIV(W70,X70),Y70)))</f>
        <v>3.08279167825458</v>
      </c>
      <c r="AA70" s="1">
        <f t="shared" si="0"/>
        <v>0</v>
      </c>
      <c r="AB70" s="1">
        <f t="shared" si="1"/>
        <v>0</v>
      </c>
      <c r="AC70" s="1">
        <f>DEGREES(IMABS(Y70))</f>
        <v>52.617062183664224</v>
      </c>
      <c r="AD70" s="1">
        <f t="shared" si="2"/>
        <v>176.63095228203943</v>
      </c>
    </row>
    <row r="71" spans="1:30" ht="14.25">
      <c r="A71" s="4">
        <v>1</v>
      </c>
      <c r="B71" s="5">
        <v>0</v>
      </c>
      <c r="C71" s="4">
        <v>1.2</v>
      </c>
      <c r="D71" s="5">
        <v>0</v>
      </c>
      <c r="E71" s="4">
        <v>3.85</v>
      </c>
      <c r="F71" s="4">
        <v>-0.02</v>
      </c>
      <c r="G71" s="4">
        <v>70</v>
      </c>
      <c r="H71" s="4">
        <v>6330</v>
      </c>
      <c r="I71" s="1">
        <v>4240.868245071627</v>
      </c>
      <c r="J71" s="1">
        <v>2200</v>
      </c>
      <c r="K71" s="1" t="str">
        <f>COMPLEX(A71,B71)</f>
        <v>1</v>
      </c>
      <c r="L71" s="1" t="str">
        <f>COMPLEX(C71,D71)</f>
        <v>1.2</v>
      </c>
      <c r="M71" s="1" t="str">
        <f>COMPLEX(E71,F71)</f>
        <v>3.85-2E-002i</v>
      </c>
      <c r="N71" s="1" t="str">
        <f>COMPLEX(RADIANS(G71),0)</f>
        <v>1.22173047639603</v>
      </c>
      <c r="O71" s="1" t="str">
        <f>IMSQRT(IMSUB("1.0-0i",IMPRODUCT(IMSIN(N71),IMSIN(N71))))</f>
        <v>0.34202014332567</v>
      </c>
      <c r="P71" s="1" t="str">
        <f>IMDIV(IMSQRT(IMSUB(IMPRODUCT(L71,L71),IMPRODUCT(IMPRODUCT(K71,K71),IMSIN(N71)^2))),L71)</f>
        <v>0.621924532332519</v>
      </c>
      <c r="Q71" s="1" t="str">
        <f>IMDIV(IMSQRT(IMSUB(IMPRODUCT(M71,M71),IMPRODUCT(IMPRODUCT(K71,K71),IMSIN(N71)^2))),M71)</f>
        <v>0.969758644260474-3.19104068282549E-004i</v>
      </c>
      <c r="R71" s="1" t="str">
        <f>IMDIV(IMSUB(IMPRODUCT(L71,O71),IMPRODUCT(K71,P71)),IMSUM(IMPRODUCT(L71,O71),IMPRODUCT(K71,P71)))</f>
        <v>-0.204872984734696</v>
      </c>
      <c r="S71" s="1" t="str">
        <f>IMDIV(IMSUB(IMPRODUCT(K71,O71),IMPRODUCT(L71,P71)),IMSUM(IMPRODUCT(K71,O71),IMPRODUCT(L71,P71)))</f>
        <v>-0.371476896441682</v>
      </c>
      <c r="T71" s="1" t="str">
        <f>IMDIV(IMSUB(IMPRODUCT(M71,P71),IMPRODUCT(L71,Q71)),IMSUM(IMPRODUCT(M71,P71),IMPRODUCT(L71,Q71)))</f>
        <v>0.345892380941702-2.14178729229287E-003i</v>
      </c>
      <c r="U71" s="1" t="str">
        <f>IMDIV(IMSUB(IMPRODUCT(L71,P71),IMPRODUCT(M71,Q71)),IMSUM(IMPRODUCT(L71,P71),IMPRODUCT(M71,Q71)))</f>
        <v>-0.666823821668934+1.53382297014153E-003i</v>
      </c>
      <c r="V71" s="1" t="str">
        <f>IMPRODUCT(2*PI()*J71/H71,IMPRODUCT(L71,P71))</f>
        <v>1.62973793065359</v>
      </c>
      <c r="W71" s="1" t="str">
        <f>IMDIV(IMSUM(R71,IMPRODUCT(T71,IMEXP(IMPRODUCT("0-2i",V71)))),IMSUM(1,IMPRODUCT(R71,IMPRODUCT(T71,IMEXP(IMPRODUCT("0-2i",V71))))))</f>
        <v>-0.512394937681073+3.57964747885601E-002i</v>
      </c>
      <c r="X71" s="1" t="str">
        <f>IMDIV(IMSUM(S71,IMPRODUCT(U71,IMEXP(IMPRODUCT("0-2i",V71)))),IMSUM(1,IMPRODUCT(S71,IMPRODUCT(U71,IMEXP(IMPRODUCT("0-2i",V71))))))</f>
        <v>0.380524791662489-0.121008673564121i</v>
      </c>
      <c r="Y71" s="1">
        <f>ATAN(IMABS(W71)/IMABS(X71))</f>
        <v>0.9099940871529026</v>
      </c>
      <c r="Z71" s="1">
        <f>IMAGINARY(IMLN(IMDIV(IMDIV(W71,X71),Y71)))</f>
        <v>-2.90344849200658</v>
      </c>
      <c r="AA71" s="1">
        <f t="shared" si="0"/>
        <v>0</v>
      </c>
      <c r="AB71" s="1">
        <f t="shared" si="1"/>
        <v>360</v>
      </c>
      <c r="AC71" s="1">
        <f>DEGREES(IMABS(Y71))</f>
        <v>52.138820575721326</v>
      </c>
      <c r="AD71" s="1">
        <f t="shared" si="2"/>
        <v>193.64465537439963</v>
      </c>
    </row>
    <row r="72" spans="1:30" ht="14.25">
      <c r="A72" s="4">
        <v>1</v>
      </c>
      <c r="B72" s="5">
        <v>0</v>
      </c>
      <c r="C72" s="4">
        <v>1.2</v>
      </c>
      <c r="D72" s="5">
        <v>0</v>
      </c>
      <c r="E72" s="4">
        <v>3.85</v>
      </c>
      <c r="F72" s="4">
        <v>-0.02</v>
      </c>
      <c r="G72" s="4">
        <v>70</v>
      </c>
      <c r="H72" s="4">
        <v>6330</v>
      </c>
      <c r="I72" s="1">
        <v>4240.868245071627</v>
      </c>
      <c r="J72" s="1">
        <v>2300</v>
      </c>
      <c r="K72" s="1" t="str">
        <f>COMPLEX(A72,B72)</f>
        <v>1</v>
      </c>
      <c r="L72" s="1" t="str">
        <f>COMPLEX(C72,D72)</f>
        <v>1.2</v>
      </c>
      <c r="M72" s="1" t="str">
        <f>COMPLEX(E72,F72)</f>
        <v>3.85-2E-002i</v>
      </c>
      <c r="N72" s="1" t="str">
        <f>COMPLEX(RADIANS(G72),0)</f>
        <v>1.22173047639603</v>
      </c>
      <c r="O72" s="1" t="str">
        <f>IMSQRT(IMSUB("1.0-0i",IMPRODUCT(IMSIN(N72),IMSIN(N72))))</f>
        <v>0.34202014332567</v>
      </c>
      <c r="P72" s="1" t="str">
        <f>IMDIV(IMSQRT(IMSUB(IMPRODUCT(L72,L72),IMPRODUCT(IMPRODUCT(K72,K72),IMSIN(N72)^2))),L72)</f>
        <v>0.621924532332519</v>
      </c>
      <c r="Q72" s="1" t="str">
        <f>IMDIV(IMSQRT(IMSUB(IMPRODUCT(M72,M72),IMPRODUCT(IMPRODUCT(K72,K72),IMSIN(N72)^2))),M72)</f>
        <v>0.969758644260474-3.19104068282549E-004i</v>
      </c>
      <c r="R72" s="1" t="str">
        <f>IMDIV(IMSUB(IMPRODUCT(L72,O72),IMPRODUCT(K72,P72)),IMSUM(IMPRODUCT(L72,O72),IMPRODUCT(K72,P72)))</f>
        <v>-0.204872984734696</v>
      </c>
      <c r="S72" s="1" t="str">
        <f>IMDIV(IMSUB(IMPRODUCT(K72,O72),IMPRODUCT(L72,P72)),IMSUM(IMPRODUCT(K72,O72),IMPRODUCT(L72,P72)))</f>
        <v>-0.371476896441682</v>
      </c>
      <c r="T72" s="1" t="str">
        <f>IMDIV(IMSUB(IMPRODUCT(M72,P72),IMPRODUCT(L72,Q72)),IMSUM(IMPRODUCT(M72,P72),IMPRODUCT(L72,Q72)))</f>
        <v>0.345892380941702-2.14178729229287E-003i</v>
      </c>
      <c r="U72" s="1" t="str">
        <f>IMDIV(IMSUB(IMPRODUCT(L72,P72),IMPRODUCT(M72,Q72)),IMSUM(IMPRODUCT(L72,P72),IMPRODUCT(M72,Q72)))</f>
        <v>-0.666823821668934+1.53382297014153E-003i</v>
      </c>
      <c r="V72" s="1" t="str">
        <f>IMPRODUCT(2*PI()*J72/H72,IMPRODUCT(L72,P72))</f>
        <v>1.70381692750148</v>
      </c>
      <c r="W72" s="1" t="str">
        <f>IMDIV(IMSUM(R72,IMPRODUCT(T72,IMEXP(IMPRODUCT("0-2i",V72)))),IMSUM(1,IMPRODUCT(R72,IMPRODUCT(T72,IMEXP(IMPRODUCT("0-2i",V72))))))</f>
        <v>-0.505048438609889+7.80552318206995E-002i</v>
      </c>
      <c r="X72" s="1" t="str">
        <f>IMDIV(IMSUM(S72,IMPRODUCT(U72,IMEXP(IMPRODUCT("0-2i",V72)))),IMSUM(1,IMPRODUCT(S72,IMPRODUCT(U72,IMEXP(IMPRODUCT("0-2i",V72))))))</f>
        <v>0.334144750881681-0.261106530911164i</v>
      </c>
      <c r="Y72" s="1">
        <f>ATAN(IMABS(W72)/IMABS(X72))</f>
        <v>0.8781491103919642</v>
      </c>
      <c r="Z72" s="1">
        <f>IMAGINARY(IMLN(IMDIV(IMDIV(W72,X72),Y72)))</f>
        <v>-2.63162252053531</v>
      </c>
      <c r="AA72" s="1">
        <f aca="true" t="shared" si="3" ref="AA72:AA135">IF(Y72&lt;0,180,0)</f>
        <v>0</v>
      </c>
      <c r="AB72" s="1">
        <f aca="true" t="shared" si="4" ref="AB72:AB135">IF(AND(AA72=0,Z72&lt;0)=TRUE,360,0)</f>
        <v>360</v>
      </c>
      <c r="AC72" s="1">
        <f>DEGREES(IMABS(Y72))</f>
        <v>50.31423780862737</v>
      </c>
      <c r="AD72" s="1">
        <f aca="true" t="shared" si="5" ref="AD72:AD135">Z72/PI()*180+AA72+AB72</f>
        <v>209.21913630174691</v>
      </c>
    </row>
    <row r="73" spans="1:30" ht="14.25">
      <c r="A73" s="4">
        <v>1</v>
      </c>
      <c r="B73" s="5">
        <v>0</v>
      </c>
      <c r="C73" s="4">
        <v>1.2</v>
      </c>
      <c r="D73" s="5">
        <v>0</v>
      </c>
      <c r="E73" s="4">
        <v>3.85</v>
      </c>
      <c r="F73" s="4">
        <v>-0.02</v>
      </c>
      <c r="G73" s="4">
        <v>70</v>
      </c>
      <c r="H73" s="4">
        <v>6330</v>
      </c>
      <c r="I73" s="1">
        <v>4240.868245071627</v>
      </c>
      <c r="J73" s="1">
        <v>2400</v>
      </c>
      <c r="K73" s="1" t="str">
        <f>COMPLEX(A73,B73)</f>
        <v>1</v>
      </c>
      <c r="L73" s="1" t="str">
        <f>COMPLEX(C73,D73)</f>
        <v>1.2</v>
      </c>
      <c r="M73" s="1" t="str">
        <f>COMPLEX(E73,F73)</f>
        <v>3.85-2E-002i</v>
      </c>
      <c r="N73" s="1" t="str">
        <f>COMPLEX(RADIANS(G73),0)</f>
        <v>1.22173047639603</v>
      </c>
      <c r="O73" s="1" t="str">
        <f>IMSQRT(IMSUB("1.0-0i",IMPRODUCT(IMSIN(N73),IMSIN(N73))))</f>
        <v>0.34202014332567</v>
      </c>
      <c r="P73" s="1" t="str">
        <f>IMDIV(IMSQRT(IMSUB(IMPRODUCT(L73,L73),IMPRODUCT(IMPRODUCT(K73,K73),IMSIN(N73)^2))),L73)</f>
        <v>0.621924532332519</v>
      </c>
      <c r="Q73" s="1" t="str">
        <f>IMDIV(IMSQRT(IMSUB(IMPRODUCT(M73,M73),IMPRODUCT(IMPRODUCT(K73,K73),IMSIN(N73)^2))),M73)</f>
        <v>0.969758644260474-3.19104068282549E-004i</v>
      </c>
      <c r="R73" s="1" t="str">
        <f>IMDIV(IMSUB(IMPRODUCT(L73,O73),IMPRODUCT(K73,P73)),IMSUM(IMPRODUCT(L73,O73),IMPRODUCT(K73,P73)))</f>
        <v>-0.204872984734696</v>
      </c>
      <c r="S73" s="1" t="str">
        <f>IMDIV(IMSUB(IMPRODUCT(K73,O73),IMPRODUCT(L73,P73)),IMSUM(IMPRODUCT(K73,O73),IMPRODUCT(L73,P73)))</f>
        <v>-0.371476896441682</v>
      </c>
      <c r="T73" s="1" t="str">
        <f>IMDIV(IMSUB(IMPRODUCT(M73,P73),IMPRODUCT(L73,Q73)),IMSUM(IMPRODUCT(M73,P73),IMPRODUCT(L73,Q73)))</f>
        <v>0.345892380941702-2.14178729229287E-003i</v>
      </c>
      <c r="U73" s="1" t="str">
        <f>IMDIV(IMSUB(IMPRODUCT(L73,P73),IMPRODUCT(M73,Q73)),IMSUM(IMPRODUCT(L73,P73),IMPRODUCT(M73,Q73)))</f>
        <v>-0.666823821668934+1.53382297014153E-003i</v>
      </c>
      <c r="V73" s="1" t="str">
        <f>IMPRODUCT(2*PI()*J73/H73,IMPRODUCT(L73,P73))</f>
        <v>1.77789592434937</v>
      </c>
      <c r="W73" s="1" t="str">
        <f>IMDIV(IMSUM(R73,IMPRODUCT(T73,IMEXP(IMPRODUCT("0-2i",V73)))),IMSUM(1,IMPRODUCT(R73,IMPRODUCT(T73,IMEXP(IMPRODUCT("0-2i",V73))))))</f>
        <v>-0.492255776991104+0.119217935518412i</v>
      </c>
      <c r="X73" s="1" t="str">
        <f>IMDIV(IMSUM(S73,IMPRODUCT(U73,IMEXP(IMPRODUCT("0-2i",V73)))),IMSUM(1,IMPRODUCT(S73,IMPRODUCT(U73,IMEXP(IMPRODUCT("0-2i",V73))))))</f>
        <v>0.258616777891451-0.382290824950617i</v>
      </c>
      <c r="Y73" s="1">
        <f>ATAN(IMABS(W73)/IMABS(X73))</f>
        <v>0.831784610109588</v>
      </c>
      <c r="Z73" s="1">
        <f>IMAGINARY(IMLN(IMDIV(IMDIV(W73,X73),Y73)))</f>
        <v>-2.40318225493254</v>
      </c>
      <c r="AA73" s="1">
        <f t="shared" si="3"/>
        <v>0</v>
      </c>
      <c r="AB73" s="1">
        <f t="shared" si="4"/>
        <v>360</v>
      </c>
      <c r="AC73" s="1">
        <f>DEGREES(IMABS(Y73))</f>
        <v>47.6577476232141</v>
      </c>
      <c r="AD73" s="1">
        <f t="shared" si="5"/>
        <v>222.30779939163318</v>
      </c>
    </row>
    <row r="74" spans="1:30" ht="14.25">
      <c r="A74" s="4">
        <v>1</v>
      </c>
      <c r="B74" s="5">
        <v>0</v>
      </c>
      <c r="C74" s="4">
        <v>1.2</v>
      </c>
      <c r="D74" s="5">
        <v>0</v>
      </c>
      <c r="E74" s="4">
        <v>3.85</v>
      </c>
      <c r="F74" s="4">
        <v>-0.02</v>
      </c>
      <c r="G74" s="4">
        <v>70</v>
      </c>
      <c r="H74" s="4">
        <v>6330</v>
      </c>
      <c r="I74" s="1">
        <v>4240.868245071627</v>
      </c>
      <c r="J74" s="1">
        <v>2500</v>
      </c>
      <c r="K74" s="1" t="str">
        <f>COMPLEX(A74,B74)</f>
        <v>1</v>
      </c>
      <c r="L74" s="1" t="str">
        <f>COMPLEX(C74,D74)</f>
        <v>1.2</v>
      </c>
      <c r="M74" s="1" t="str">
        <f>COMPLEX(E74,F74)</f>
        <v>3.85-2E-002i</v>
      </c>
      <c r="N74" s="1" t="str">
        <f>COMPLEX(RADIANS(G74),0)</f>
        <v>1.22173047639603</v>
      </c>
      <c r="O74" s="1" t="str">
        <f>IMSQRT(IMSUB("1.0-0i",IMPRODUCT(IMSIN(N74),IMSIN(N74))))</f>
        <v>0.34202014332567</v>
      </c>
      <c r="P74" s="1" t="str">
        <f>IMDIV(IMSQRT(IMSUB(IMPRODUCT(L74,L74),IMPRODUCT(IMPRODUCT(K74,K74),IMSIN(N74)^2))),L74)</f>
        <v>0.621924532332519</v>
      </c>
      <c r="Q74" s="1" t="str">
        <f>IMDIV(IMSQRT(IMSUB(IMPRODUCT(M74,M74),IMPRODUCT(IMPRODUCT(K74,K74),IMSIN(N74)^2))),M74)</f>
        <v>0.969758644260474-3.19104068282549E-004i</v>
      </c>
      <c r="R74" s="1" t="str">
        <f>IMDIV(IMSUB(IMPRODUCT(L74,O74),IMPRODUCT(K74,P74)),IMSUM(IMPRODUCT(L74,O74),IMPRODUCT(K74,P74)))</f>
        <v>-0.204872984734696</v>
      </c>
      <c r="S74" s="1" t="str">
        <f>IMDIV(IMSUB(IMPRODUCT(K74,O74),IMPRODUCT(L74,P74)),IMSUM(IMPRODUCT(K74,O74),IMPRODUCT(L74,P74)))</f>
        <v>-0.371476896441682</v>
      </c>
      <c r="T74" s="1" t="str">
        <f>IMDIV(IMSUB(IMPRODUCT(M74,P74),IMPRODUCT(L74,Q74)),IMSUM(IMPRODUCT(M74,P74),IMPRODUCT(L74,Q74)))</f>
        <v>0.345892380941702-2.14178729229287E-003i</v>
      </c>
      <c r="U74" s="1" t="str">
        <f>IMDIV(IMSUB(IMPRODUCT(L74,P74),IMPRODUCT(M74,Q74)),IMSUM(IMPRODUCT(L74,P74),IMPRODUCT(M74,Q74)))</f>
        <v>-0.666823821668934+1.53382297014153E-003i</v>
      </c>
      <c r="V74" s="1" t="str">
        <f>IMPRODUCT(2*PI()*J74/H74,IMPRODUCT(L74,P74))</f>
        <v>1.85197492119726</v>
      </c>
      <c r="W74" s="1" t="str">
        <f>IMDIV(IMSUM(R74,IMPRODUCT(T74,IMEXP(IMPRODUCT("0-2i",V74)))),IMSUM(1,IMPRODUCT(R74,IMPRODUCT(T74,IMEXP(IMPRODUCT("0-2i",V74))))))</f>
        <v>-0.474098481161315+0.158671081498924i</v>
      </c>
      <c r="X74" s="1" t="str">
        <f>IMDIV(IMSUM(S74,IMPRODUCT(U74,IMEXP(IMPRODUCT("0-2i",V74)))),IMSUM(1,IMPRODUCT(S74,IMPRODUCT(U74,IMEXP(IMPRODUCT("0-2i",V74))))))</f>
        <v>0.162394099482742-0.478490698901146i</v>
      </c>
      <c r="Y74" s="1">
        <f>ATAN(IMABS(W74)/IMABS(X74))</f>
        <v>0.7800748701833634</v>
      </c>
      <c r="Z74" s="1">
        <f>IMAGINARY(IMLN(IMDIV(IMDIV(W74,X74),Y74)))</f>
        <v>-2.22094801998479</v>
      </c>
      <c r="AA74" s="1">
        <f t="shared" si="3"/>
        <v>0</v>
      </c>
      <c r="AB74" s="1">
        <f t="shared" si="4"/>
        <v>360</v>
      </c>
      <c r="AC74" s="1">
        <f>DEGREES(IMABS(Y74))</f>
        <v>44.694997765722306</v>
      </c>
      <c r="AD74" s="1">
        <f t="shared" si="5"/>
        <v>232.7490519369347</v>
      </c>
    </row>
    <row r="75" spans="1:30" ht="14.25">
      <c r="A75" s="4">
        <v>1</v>
      </c>
      <c r="B75" s="5">
        <v>0</v>
      </c>
      <c r="C75" s="4">
        <v>1.2</v>
      </c>
      <c r="D75" s="5">
        <v>0</v>
      </c>
      <c r="E75" s="4">
        <v>3.85</v>
      </c>
      <c r="F75" s="4">
        <v>-0.02</v>
      </c>
      <c r="G75" s="4">
        <v>70</v>
      </c>
      <c r="H75" s="4">
        <v>6330</v>
      </c>
      <c r="I75" s="1">
        <v>4240.868245071627</v>
      </c>
      <c r="J75" s="1">
        <v>2600</v>
      </c>
      <c r="K75" s="1" t="str">
        <f>COMPLEX(A75,B75)</f>
        <v>1</v>
      </c>
      <c r="L75" s="1" t="str">
        <f>COMPLEX(C75,D75)</f>
        <v>1.2</v>
      </c>
      <c r="M75" s="1" t="str">
        <f>COMPLEX(E75,F75)</f>
        <v>3.85-2E-002i</v>
      </c>
      <c r="N75" s="1" t="str">
        <f>COMPLEX(RADIANS(G75),0)</f>
        <v>1.22173047639603</v>
      </c>
      <c r="O75" s="1" t="str">
        <f>IMSQRT(IMSUB("1.0-0i",IMPRODUCT(IMSIN(N75),IMSIN(N75))))</f>
        <v>0.34202014332567</v>
      </c>
      <c r="P75" s="1" t="str">
        <f>IMDIV(IMSQRT(IMSUB(IMPRODUCT(L75,L75),IMPRODUCT(IMPRODUCT(K75,K75),IMSIN(N75)^2))),L75)</f>
        <v>0.621924532332519</v>
      </c>
      <c r="Q75" s="1" t="str">
        <f>IMDIV(IMSQRT(IMSUB(IMPRODUCT(M75,M75),IMPRODUCT(IMPRODUCT(K75,K75),IMSIN(N75)^2))),M75)</f>
        <v>0.969758644260474-3.19104068282549E-004i</v>
      </c>
      <c r="R75" s="1" t="str">
        <f>IMDIV(IMSUB(IMPRODUCT(L75,O75),IMPRODUCT(K75,P75)),IMSUM(IMPRODUCT(L75,O75),IMPRODUCT(K75,P75)))</f>
        <v>-0.204872984734696</v>
      </c>
      <c r="S75" s="1" t="str">
        <f>IMDIV(IMSUB(IMPRODUCT(K75,O75),IMPRODUCT(L75,P75)),IMSUM(IMPRODUCT(K75,O75),IMPRODUCT(L75,P75)))</f>
        <v>-0.371476896441682</v>
      </c>
      <c r="T75" s="1" t="str">
        <f>IMDIV(IMSUB(IMPRODUCT(M75,P75),IMPRODUCT(L75,Q75)),IMSUM(IMPRODUCT(M75,P75),IMPRODUCT(L75,Q75)))</f>
        <v>0.345892380941702-2.14178729229287E-003i</v>
      </c>
      <c r="U75" s="1" t="str">
        <f>IMDIV(IMSUB(IMPRODUCT(L75,P75),IMPRODUCT(M75,Q75)),IMSUM(IMPRODUCT(L75,P75),IMPRODUCT(M75,Q75)))</f>
        <v>-0.666823821668934+1.53382297014153E-003i</v>
      </c>
      <c r="V75" s="1" t="str">
        <f>IMPRODUCT(2*PI()*J75/H75,IMPRODUCT(L75,P75))</f>
        <v>1.92605391804515</v>
      </c>
      <c r="W75" s="1" t="str">
        <f>IMDIV(IMSUM(R75,IMPRODUCT(T75,IMEXP(IMPRODUCT("0-2i",V75)))),IMSUM(1,IMPRODUCT(R75,IMPRODUCT(T75,IMEXP(IMPRODUCT("0-2i",V75))))))</f>
        <v>-0.450704067058447+0.19578116821927i</v>
      </c>
      <c r="X75" s="1" t="str">
        <f>IMDIV(IMSUM(S75,IMPRODUCT(U75,IMEXP(IMPRODUCT("0-2i",V75)))),IMSUM(1,IMPRODUCT(S75,IMPRODUCT(U75,IMEXP(IMPRODUCT("0-2i",V75))))))</f>
        <v>5.45138704270288E-002-0.547516192146239i</v>
      </c>
      <c r="Y75" s="1">
        <f>ATAN(IMABS(W75)/IMABS(X75))</f>
        <v>0.7289754995096208</v>
      </c>
      <c r="Z75" s="1">
        <f>IMAGINARY(IMLN(IMDIV(IMDIV(W75,X75),Y75)))</f>
        <v>-2.07983181093921</v>
      </c>
      <c r="AA75" s="1">
        <f t="shared" si="3"/>
        <v>0</v>
      </c>
      <c r="AB75" s="1">
        <f t="shared" si="4"/>
        <v>360</v>
      </c>
      <c r="AC75" s="1">
        <f>DEGREES(IMABS(Y75))</f>
        <v>41.767219490342285</v>
      </c>
      <c r="AD75" s="1">
        <f t="shared" si="5"/>
        <v>240.8344151361323</v>
      </c>
    </row>
    <row r="76" spans="1:30" ht="14.25">
      <c r="A76" s="4">
        <v>1</v>
      </c>
      <c r="B76" s="5">
        <v>0</v>
      </c>
      <c r="C76" s="4">
        <v>1.2</v>
      </c>
      <c r="D76" s="5">
        <v>0</v>
      </c>
      <c r="E76" s="4">
        <v>3.85</v>
      </c>
      <c r="F76" s="4">
        <v>-0.02</v>
      </c>
      <c r="G76" s="4">
        <v>70</v>
      </c>
      <c r="H76" s="4">
        <v>6330</v>
      </c>
      <c r="I76" s="1">
        <v>4240.868245071627</v>
      </c>
      <c r="J76" s="1">
        <v>2700</v>
      </c>
      <c r="K76" s="1" t="str">
        <f>COMPLEX(A76,B76)</f>
        <v>1</v>
      </c>
      <c r="L76" s="1" t="str">
        <f>COMPLEX(C76,D76)</f>
        <v>1.2</v>
      </c>
      <c r="M76" s="1" t="str">
        <f>COMPLEX(E76,F76)</f>
        <v>3.85-2E-002i</v>
      </c>
      <c r="N76" s="1" t="str">
        <f>COMPLEX(RADIANS(G76),0)</f>
        <v>1.22173047639603</v>
      </c>
      <c r="O76" s="1" t="str">
        <f>IMSQRT(IMSUB("1.0-0i",IMPRODUCT(IMSIN(N76),IMSIN(N76))))</f>
        <v>0.34202014332567</v>
      </c>
      <c r="P76" s="1" t="str">
        <f>IMDIV(IMSQRT(IMSUB(IMPRODUCT(L76,L76),IMPRODUCT(IMPRODUCT(K76,K76),IMSIN(N76)^2))),L76)</f>
        <v>0.621924532332519</v>
      </c>
      <c r="Q76" s="1" t="str">
        <f>IMDIV(IMSQRT(IMSUB(IMPRODUCT(M76,M76),IMPRODUCT(IMPRODUCT(K76,K76),IMSIN(N76)^2))),M76)</f>
        <v>0.969758644260474-3.19104068282549E-004i</v>
      </c>
      <c r="R76" s="1" t="str">
        <f>IMDIV(IMSUB(IMPRODUCT(L76,O76),IMPRODUCT(K76,P76)),IMSUM(IMPRODUCT(L76,O76),IMPRODUCT(K76,P76)))</f>
        <v>-0.204872984734696</v>
      </c>
      <c r="S76" s="1" t="str">
        <f>IMDIV(IMSUB(IMPRODUCT(K76,O76),IMPRODUCT(L76,P76)),IMSUM(IMPRODUCT(K76,O76),IMPRODUCT(L76,P76)))</f>
        <v>-0.371476896441682</v>
      </c>
      <c r="T76" s="1" t="str">
        <f>IMDIV(IMSUB(IMPRODUCT(M76,P76),IMPRODUCT(L76,Q76)),IMSUM(IMPRODUCT(M76,P76),IMPRODUCT(L76,Q76)))</f>
        <v>0.345892380941702-2.14178729229287E-003i</v>
      </c>
      <c r="U76" s="1" t="str">
        <f>IMDIV(IMSUB(IMPRODUCT(L76,P76),IMPRODUCT(M76,Q76)),IMSUM(IMPRODUCT(L76,P76),IMPRODUCT(M76,Q76)))</f>
        <v>-0.666823821668934+1.53382297014153E-003i</v>
      </c>
      <c r="V76" s="1" t="str">
        <f>IMPRODUCT(2*PI()*J76/H76,IMPRODUCT(L76,P76))</f>
        <v>2.00013291489304</v>
      </c>
      <c r="W76" s="1" t="str">
        <f>IMDIV(IMSUM(R76,IMPRODUCT(T76,IMEXP(IMPRODUCT("0-2i",V76)))),IMSUM(1,IMPRODUCT(R76,IMPRODUCT(T76,IMEXP(IMPRODUCT("0-2i",V76))))))</f>
        <v>-0.422257653952556+0.229891002835101i</v>
      </c>
      <c r="X76" s="1" t="str">
        <f>IMDIV(IMSUM(S76,IMPRODUCT(U76,IMEXP(IMPRODUCT("0-2i",V76)))),IMSUM(1,IMPRODUCT(S76,IMPRODUCT(U76,IMEXP(IMPRODUCT("0-2i",V76))))))</f>
        <v>-5.70322709807754E-002-0.59036008150763i</v>
      </c>
      <c r="Y76" s="1">
        <f>ATAN(IMABS(W76)/IMABS(X76))</f>
        <v>0.6811794764922979</v>
      </c>
      <c r="Z76" s="1">
        <f>IMAGINARY(IMLN(IMDIV(IMDIV(W76,X76),Y76)))</f>
        <v>-1.97304836032231</v>
      </c>
      <c r="AA76" s="1">
        <f t="shared" si="3"/>
        <v>0</v>
      </c>
      <c r="AB76" s="1">
        <f t="shared" si="4"/>
        <v>360</v>
      </c>
      <c r="AC76" s="1">
        <f>DEGREES(IMABS(Y76))</f>
        <v>39.02870909393955</v>
      </c>
      <c r="AD76" s="1">
        <f t="shared" si="5"/>
        <v>246.95265617832433</v>
      </c>
    </row>
    <row r="77" spans="1:30" ht="14.25">
      <c r="A77" s="4">
        <v>1</v>
      </c>
      <c r="B77" s="5">
        <v>0</v>
      </c>
      <c r="C77" s="4">
        <v>1.2</v>
      </c>
      <c r="D77" s="5">
        <v>0</v>
      </c>
      <c r="E77" s="4">
        <v>3.85</v>
      </c>
      <c r="F77" s="4">
        <v>-0.02</v>
      </c>
      <c r="G77" s="4">
        <v>70</v>
      </c>
      <c r="H77" s="4">
        <v>6330</v>
      </c>
      <c r="I77" s="1">
        <v>4240.868245071627</v>
      </c>
      <c r="J77" s="1">
        <v>2800</v>
      </c>
      <c r="K77" s="1" t="str">
        <f>COMPLEX(A77,B77)</f>
        <v>1</v>
      </c>
      <c r="L77" s="1" t="str">
        <f>COMPLEX(C77,D77)</f>
        <v>1.2</v>
      </c>
      <c r="M77" s="1" t="str">
        <f>COMPLEX(E77,F77)</f>
        <v>3.85-2E-002i</v>
      </c>
      <c r="N77" s="1" t="str">
        <f>COMPLEX(RADIANS(G77),0)</f>
        <v>1.22173047639603</v>
      </c>
      <c r="O77" s="1" t="str">
        <f>IMSQRT(IMSUB("1.0-0i",IMPRODUCT(IMSIN(N77),IMSIN(N77))))</f>
        <v>0.34202014332567</v>
      </c>
      <c r="P77" s="1" t="str">
        <f>IMDIV(IMSQRT(IMSUB(IMPRODUCT(L77,L77),IMPRODUCT(IMPRODUCT(K77,K77),IMSIN(N77)^2))),L77)</f>
        <v>0.621924532332519</v>
      </c>
      <c r="Q77" s="1" t="str">
        <f>IMDIV(IMSQRT(IMSUB(IMPRODUCT(M77,M77),IMPRODUCT(IMPRODUCT(K77,K77),IMSIN(N77)^2))),M77)</f>
        <v>0.969758644260474-3.19104068282549E-004i</v>
      </c>
      <c r="R77" s="1" t="str">
        <f>IMDIV(IMSUB(IMPRODUCT(L77,O77),IMPRODUCT(K77,P77)),IMSUM(IMPRODUCT(L77,O77),IMPRODUCT(K77,P77)))</f>
        <v>-0.204872984734696</v>
      </c>
      <c r="S77" s="1" t="str">
        <f>IMDIV(IMSUB(IMPRODUCT(K77,O77),IMPRODUCT(L77,P77)),IMSUM(IMPRODUCT(K77,O77),IMPRODUCT(L77,P77)))</f>
        <v>-0.371476896441682</v>
      </c>
      <c r="T77" s="1" t="str">
        <f>IMDIV(IMSUB(IMPRODUCT(M77,P77),IMPRODUCT(L77,Q77)),IMSUM(IMPRODUCT(M77,P77),IMPRODUCT(L77,Q77)))</f>
        <v>0.345892380941702-2.14178729229287E-003i</v>
      </c>
      <c r="U77" s="1" t="str">
        <f>IMDIV(IMSUB(IMPRODUCT(L77,P77),IMPRODUCT(M77,Q77)),IMSUM(IMPRODUCT(L77,P77),IMPRODUCT(M77,Q77)))</f>
        <v>-0.666823821668934+1.53382297014153E-003i</v>
      </c>
      <c r="V77" s="1" t="str">
        <f>IMPRODUCT(2*PI()*J77/H77,IMPRODUCT(L77,P77))</f>
        <v>2.07421191174093</v>
      </c>
      <c r="W77" s="1" t="str">
        <f>IMDIV(IMSUM(R77,IMPRODUCT(T77,IMEXP(IMPRODUCT("0-2i",V77)))),IMSUM(1,IMPRODUCT(R77,IMPRODUCT(T77,IMEXP(IMPRODUCT("0-2i",V77))))))</f>
        <v>-0.38901673801353+0.260319314559091i</v>
      </c>
      <c r="X77" s="1" t="str">
        <f>IMDIV(IMSUM(S77,IMPRODUCT(U77,IMEXP(IMPRODUCT("0-2i",V77)))),IMSUM(1,IMPRODUCT(S77,IMPRODUCT(U77,IMEXP(IMPRODUCT("0-2i",V77))))))</f>
        <v>-0.166142635285005-0.610029185518181i</v>
      </c>
      <c r="Y77" s="1">
        <f>ATAN(IMABS(W77)/IMABS(X77))</f>
        <v>0.6372920690360492</v>
      </c>
      <c r="Z77" s="1">
        <f>IMAGINARY(IMLN(IMDIV(IMDIV(W77,X77),Y77)))</f>
        <v>-1.89462908002535</v>
      </c>
      <c r="AA77" s="1">
        <f t="shared" si="3"/>
        <v>0</v>
      </c>
      <c r="AB77" s="1">
        <f t="shared" si="4"/>
        <v>360</v>
      </c>
      <c r="AC77" s="1">
        <f>DEGREES(IMABS(Y77))</f>
        <v>36.51414587292551</v>
      </c>
      <c r="AD77" s="1">
        <f t="shared" si="5"/>
        <v>251.44574997179353</v>
      </c>
    </row>
    <row r="78" spans="1:30" ht="14.25">
      <c r="A78" s="4">
        <v>1</v>
      </c>
      <c r="B78" s="5">
        <v>0</v>
      </c>
      <c r="C78" s="4">
        <v>1.2</v>
      </c>
      <c r="D78" s="5">
        <v>0</v>
      </c>
      <c r="E78" s="4">
        <v>3.85</v>
      </c>
      <c r="F78" s="4">
        <v>-0.02</v>
      </c>
      <c r="G78" s="4">
        <v>70</v>
      </c>
      <c r="H78" s="4">
        <v>6330</v>
      </c>
      <c r="I78" s="1">
        <v>4240.868245071627</v>
      </c>
      <c r="J78" s="1">
        <v>2900</v>
      </c>
      <c r="K78" s="1" t="str">
        <f>COMPLEX(A78,B78)</f>
        <v>1</v>
      </c>
      <c r="L78" s="1" t="str">
        <f>COMPLEX(C78,D78)</f>
        <v>1.2</v>
      </c>
      <c r="M78" s="1" t="str">
        <f>COMPLEX(E78,F78)</f>
        <v>3.85-2E-002i</v>
      </c>
      <c r="N78" s="1" t="str">
        <f>COMPLEX(RADIANS(G78),0)</f>
        <v>1.22173047639603</v>
      </c>
      <c r="O78" s="1" t="str">
        <f>IMSQRT(IMSUB("1.0-0i",IMPRODUCT(IMSIN(N78),IMSIN(N78))))</f>
        <v>0.34202014332567</v>
      </c>
      <c r="P78" s="1" t="str">
        <f>IMDIV(IMSQRT(IMSUB(IMPRODUCT(L78,L78),IMPRODUCT(IMPRODUCT(K78,K78),IMSIN(N78)^2))),L78)</f>
        <v>0.621924532332519</v>
      </c>
      <c r="Q78" s="1" t="str">
        <f>IMDIV(IMSQRT(IMSUB(IMPRODUCT(M78,M78),IMPRODUCT(IMPRODUCT(K78,K78),IMSIN(N78)^2))),M78)</f>
        <v>0.969758644260474-3.19104068282549E-004i</v>
      </c>
      <c r="R78" s="1" t="str">
        <f>IMDIV(IMSUB(IMPRODUCT(L78,O78),IMPRODUCT(K78,P78)),IMSUM(IMPRODUCT(L78,O78),IMPRODUCT(K78,P78)))</f>
        <v>-0.204872984734696</v>
      </c>
      <c r="S78" s="1" t="str">
        <f>IMDIV(IMSUB(IMPRODUCT(K78,O78),IMPRODUCT(L78,P78)),IMSUM(IMPRODUCT(K78,O78),IMPRODUCT(L78,P78)))</f>
        <v>-0.371476896441682</v>
      </c>
      <c r="T78" s="1" t="str">
        <f>IMDIV(IMSUB(IMPRODUCT(M78,P78),IMPRODUCT(L78,Q78)),IMSUM(IMPRODUCT(M78,P78),IMPRODUCT(L78,Q78)))</f>
        <v>0.345892380941702-2.14178729229287E-003i</v>
      </c>
      <c r="U78" s="1" t="str">
        <f>IMDIV(IMSUB(IMPRODUCT(L78,P78),IMPRODUCT(M78,Q78)),IMSUM(IMPRODUCT(L78,P78),IMPRODUCT(M78,Q78)))</f>
        <v>-0.666823821668934+1.53382297014153E-003i</v>
      </c>
      <c r="V78" s="1" t="str">
        <f>IMPRODUCT(2*PI()*J78/H78,IMPRODUCT(L78,P78))</f>
        <v>2.14829090858882</v>
      </c>
      <c r="W78" s="1" t="str">
        <f>IMDIV(IMSUM(R78,IMPRODUCT(T78,IMEXP(IMPRODUCT("0-2i",V78)))),IMSUM(1,IMPRODUCT(R78,IMPRODUCT(T78,IMEXP(IMPRODUCT("0-2i",V78))))))</f>
        <v>-0.351328634167467+0.286364862427281i</v>
      </c>
      <c r="X78" s="1" t="str">
        <f>IMDIV(IMSUM(S78,IMPRODUCT(U78,IMEXP(IMPRODUCT("0-2i",V78)))),IMSUM(1,IMPRODUCT(S78,IMPRODUCT(U78,IMEXP(IMPRODUCT("0-2i",V78))))))</f>
        <v>-0.268744323411341-0.61042260017559i</v>
      </c>
      <c r="Y78" s="1">
        <f>ATAN(IMABS(W78)/IMABS(X78))</f>
        <v>0.5968859887587386</v>
      </c>
      <c r="Z78" s="1">
        <f>IMAGINARY(IMLN(IMDIV(IMDIV(W78,X78),Y78)))</f>
        <v>-1.83994746527745</v>
      </c>
      <c r="AA78" s="1">
        <f t="shared" si="3"/>
        <v>0</v>
      </c>
      <c r="AB78" s="1">
        <f t="shared" si="4"/>
        <v>360</v>
      </c>
      <c r="AC78" s="1">
        <f>DEGREES(IMABS(Y78))</f>
        <v>34.19904800636882</v>
      </c>
      <c r="AD78" s="1">
        <f t="shared" si="5"/>
        <v>254.57877571380854</v>
      </c>
    </row>
    <row r="79" spans="1:30" ht="14.25">
      <c r="A79" s="4">
        <v>1</v>
      </c>
      <c r="B79" s="5">
        <v>0</v>
      </c>
      <c r="C79" s="4">
        <v>1.2</v>
      </c>
      <c r="D79" s="5">
        <v>0</v>
      </c>
      <c r="E79" s="4">
        <v>3.85</v>
      </c>
      <c r="F79" s="4">
        <v>-0.02</v>
      </c>
      <c r="G79" s="4">
        <v>70</v>
      </c>
      <c r="H79" s="4">
        <v>6330</v>
      </c>
      <c r="I79" s="1">
        <v>4240.868245071627</v>
      </c>
      <c r="J79" s="1">
        <v>3000</v>
      </c>
      <c r="K79" s="1" t="str">
        <f>COMPLEX(A79,B79)</f>
        <v>1</v>
      </c>
      <c r="L79" s="1" t="str">
        <f>COMPLEX(C79,D79)</f>
        <v>1.2</v>
      </c>
      <c r="M79" s="1" t="str">
        <f>COMPLEX(E79,F79)</f>
        <v>3.85-2E-002i</v>
      </c>
      <c r="N79" s="1" t="str">
        <f>COMPLEX(RADIANS(G79),0)</f>
        <v>1.22173047639603</v>
      </c>
      <c r="O79" s="1" t="str">
        <f>IMSQRT(IMSUB("1.0-0i",IMPRODUCT(IMSIN(N79),IMSIN(N79))))</f>
        <v>0.34202014332567</v>
      </c>
      <c r="P79" s="1" t="str">
        <f>IMDIV(IMSQRT(IMSUB(IMPRODUCT(L79,L79),IMPRODUCT(IMPRODUCT(K79,K79),IMSIN(N79)^2))),L79)</f>
        <v>0.621924532332519</v>
      </c>
      <c r="Q79" s="1" t="str">
        <f>IMDIV(IMSQRT(IMSUB(IMPRODUCT(M79,M79),IMPRODUCT(IMPRODUCT(K79,K79),IMSIN(N79)^2))),M79)</f>
        <v>0.969758644260474-3.19104068282549E-004i</v>
      </c>
      <c r="R79" s="1" t="str">
        <f>IMDIV(IMSUB(IMPRODUCT(L79,O79),IMPRODUCT(K79,P79)),IMSUM(IMPRODUCT(L79,O79),IMPRODUCT(K79,P79)))</f>
        <v>-0.204872984734696</v>
      </c>
      <c r="S79" s="1" t="str">
        <f>IMDIV(IMSUB(IMPRODUCT(K79,O79),IMPRODUCT(L79,P79)),IMSUM(IMPRODUCT(K79,O79),IMPRODUCT(L79,P79)))</f>
        <v>-0.371476896441682</v>
      </c>
      <c r="T79" s="1" t="str">
        <f>IMDIV(IMSUB(IMPRODUCT(M79,P79),IMPRODUCT(L79,Q79)),IMSUM(IMPRODUCT(M79,P79),IMPRODUCT(L79,Q79)))</f>
        <v>0.345892380941702-2.14178729229287E-003i</v>
      </c>
      <c r="U79" s="1" t="str">
        <f>IMDIV(IMSUB(IMPRODUCT(L79,P79),IMPRODUCT(M79,Q79)),IMSUM(IMPRODUCT(L79,P79),IMPRODUCT(M79,Q79)))</f>
        <v>-0.666823821668934+1.53382297014153E-003i</v>
      </c>
      <c r="V79" s="1" t="str">
        <f>IMPRODUCT(2*PI()*J79/H79,IMPRODUCT(L79,P79))</f>
        <v>2.22236990543671</v>
      </c>
      <c r="W79" s="1" t="str">
        <f>IMDIV(IMSUM(R79,IMPRODUCT(T79,IMEXP(IMPRODUCT("0-2i",V79)))),IMSUM(1,IMPRODUCT(R79,IMPRODUCT(T79,IMEXP(IMPRODUCT("0-2i",V79))))))</f>
        <v>-0.309649712671336+0.307316343977867i</v>
      </c>
      <c r="X79" s="1" t="str">
        <f>IMDIV(IMSUM(S79,IMPRODUCT(U79,IMEXP(IMPRODUCT("0-2i",V79)))),IMSUM(1,IMPRODUCT(S79,IMPRODUCT(U79,IMEXP(IMPRODUCT("0-2i",V79))))))</f>
        <v>-0.362506628315371-0.595519091471508i</v>
      </c>
      <c r="Y79" s="1">
        <f>ATAN(IMABS(W79)/IMABS(X79))</f>
        <v>0.5591449212062437</v>
      </c>
      <c r="Z79" s="1">
        <f>IMAGINARY(IMLN(IMDIV(IMDIV(W79,X79),Y79)))</f>
        <v>-1.80560314403848</v>
      </c>
      <c r="AA79" s="1">
        <f t="shared" si="3"/>
        <v>0</v>
      </c>
      <c r="AB79" s="1">
        <f t="shared" si="4"/>
        <v>360</v>
      </c>
      <c r="AC79" s="1">
        <f>DEGREES(IMABS(Y79))</f>
        <v>32.03664412129273</v>
      </c>
      <c r="AD79" s="1">
        <f t="shared" si="5"/>
        <v>256.54656037104303</v>
      </c>
    </row>
    <row r="80" spans="1:30" ht="14.25">
      <c r="A80" s="4">
        <v>1</v>
      </c>
      <c r="B80" s="5">
        <v>0</v>
      </c>
      <c r="C80" s="4">
        <v>1.2</v>
      </c>
      <c r="D80" s="5">
        <v>0</v>
      </c>
      <c r="E80" s="4">
        <v>3.85</v>
      </c>
      <c r="F80" s="4">
        <v>-0.02</v>
      </c>
      <c r="G80" s="4">
        <v>70</v>
      </c>
      <c r="H80" s="4">
        <v>6330</v>
      </c>
      <c r="I80" s="1">
        <v>4240.868245071627</v>
      </c>
      <c r="J80" s="1">
        <v>3100</v>
      </c>
      <c r="K80" s="1" t="str">
        <f>COMPLEX(A80,B80)</f>
        <v>1</v>
      </c>
      <c r="L80" s="1" t="str">
        <f>COMPLEX(C80,D80)</f>
        <v>1.2</v>
      </c>
      <c r="M80" s="1" t="str">
        <f>COMPLEX(E80,F80)</f>
        <v>3.85-2E-002i</v>
      </c>
      <c r="N80" s="1" t="str">
        <f>COMPLEX(RADIANS(G80),0)</f>
        <v>1.22173047639603</v>
      </c>
      <c r="O80" s="1" t="str">
        <f>IMSQRT(IMSUB("1.0-0i",IMPRODUCT(IMSIN(N80),IMSIN(N80))))</f>
        <v>0.34202014332567</v>
      </c>
      <c r="P80" s="1" t="str">
        <f>IMDIV(IMSQRT(IMSUB(IMPRODUCT(L80,L80),IMPRODUCT(IMPRODUCT(K80,K80),IMSIN(N80)^2))),L80)</f>
        <v>0.621924532332519</v>
      </c>
      <c r="Q80" s="1" t="str">
        <f>IMDIV(IMSQRT(IMSUB(IMPRODUCT(M80,M80),IMPRODUCT(IMPRODUCT(K80,K80),IMSIN(N80)^2))),M80)</f>
        <v>0.969758644260474-3.19104068282549E-004i</v>
      </c>
      <c r="R80" s="1" t="str">
        <f>IMDIV(IMSUB(IMPRODUCT(L80,O80),IMPRODUCT(K80,P80)),IMSUM(IMPRODUCT(L80,O80),IMPRODUCT(K80,P80)))</f>
        <v>-0.204872984734696</v>
      </c>
      <c r="S80" s="1" t="str">
        <f>IMDIV(IMSUB(IMPRODUCT(K80,O80),IMPRODUCT(L80,P80)),IMSUM(IMPRODUCT(K80,O80),IMPRODUCT(L80,P80)))</f>
        <v>-0.371476896441682</v>
      </c>
      <c r="T80" s="1" t="str">
        <f>IMDIV(IMSUB(IMPRODUCT(M80,P80),IMPRODUCT(L80,Q80)),IMSUM(IMPRODUCT(M80,P80),IMPRODUCT(L80,Q80)))</f>
        <v>0.345892380941702-2.14178729229287E-003i</v>
      </c>
      <c r="U80" s="1" t="str">
        <f>IMDIV(IMSUB(IMPRODUCT(L80,P80),IMPRODUCT(M80,Q80)),IMSUM(IMPRODUCT(L80,P80),IMPRODUCT(M80,Q80)))</f>
        <v>-0.666823821668934+1.53382297014153E-003i</v>
      </c>
      <c r="V80" s="1" t="str">
        <f>IMPRODUCT(2*PI()*J80/H80,IMPRODUCT(L80,P80))</f>
        <v>2.2964489022846</v>
      </c>
      <c r="W80" s="1" t="str">
        <f>IMDIV(IMSUM(R80,IMPRODUCT(T80,IMEXP(IMPRODUCT("0-2i",V80)))),IMSUM(1,IMPRODUCT(R80,IMPRODUCT(T80,IMEXP(IMPRODUCT("0-2i",V80))))))</f>
        <v>-0.264565022207799+0.322469425579269i</v>
      </c>
      <c r="X80" s="1" t="str">
        <f>IMDIV(IMSUM(S80,IMPRODUCT(U80,IMEXP(IMPRODUCT("0-2i",V80)))),IMSUM(1,IMPRODUCT(S80,IMPRODUCT(U80,IMEXP(IMPRODUCT("0-2i",V80))))))</f>
        <v>-0.446397081302801-0.568910480282032i</v>
      </c>
      <c r="Y80" s="1">
        <f>ATAN(IMABS(W80)/IMABS(X80))</f>
        <v>0.5231902801355416</v>
      </c>
      <c r="Z80" s="1">
        <f>IMAGINARY(IMLN(IMDIV(IMDIV(W80,X80),Y80)))</f>
        <v>-1.7892028341121</v>
      </c>
      <c r="AA80" s="1">
        <f t="shared" si="3"/>
        <v>0</v>
      </c>
      <c r="AB80" s="1">
        <f t="shared" si="4"/>
        <v>360</v>
      </c>
      <c r="AC80" s="1">
        <f>DEGREES(IMABS(Y80))</f>
        <v>29.976594934033766</v>
      </c>
      <c r="AD80" s="1">
        <f t="shared" si="5"/>
        <v>257.4862289125311</v>
      </c>
    </row>
    <row r="81" spans="1:30" ht="14.25">
      <c r="A81" s="4">
        <v>1</v>
      </c>
      <c r="B81" s="5">
        <v>0</v>
      </c>
      <c r="C81" s="4">
        <v>1.2</v>
      </c>
      <c r="D81" s="5">
        <v>0</v>
      </c>
      <c r="E81" s="4">
        <v>3.85</v>
      </c>
      <c r="F81" s="4">
        <v>-0.02</v>
      </c>
      <c r="G81" s="4">
        <v>70</v>
      </c>
      <c r="H81" s="4">
        <v>6330</v>
      </c>
      <c r="I81" s="1">
        <v>4240.868245071627</v>
      </c>
      <c r="J81" s="1">
        <v>3200</v>
      </c>
      <c r="K81" s="1" t="str">
        <f>COMPLEX(A81,B81)</f>
        <v>1</v>
      </c>
      <c r="L81" s="1" t="str">
        <f>COMPLEX(C81,D81)</f>
        <v>1.2</v>
      </c>
      <c r="M81" s="1" t="str">
        <f>COMPLEX(E81,F81)</f>
        <v>3.85-2E-002i</v>
      </c>
      <c r="N81" s="1" t="str">
        <f>COMPLEX(RADIANS(G81),0)</f>
        <v>1.22173047639603</v>
      </c>
      <c r="O81" s="1" t="str">
        <f>IMSQRT(IMSUB("1.0-0i",IMPRODUCT(IMSIN(N81),IMSIN(N81))))</f>
        <v>0.34202014332567</v>
      </c>
      <c r="P81" s="1" t="str">
        <f>IMDIV(IMSQRT(IMSUB(IMPRODUCT(L81,L81),IMPRODUCT(IMPRODUCT(K81,K81),IMSIN(N81)^2))),L81)</f>
        <v>0.621924532332519</v>
      </c>
      <c r="Q81" s="1" t="str">
        <f>IMDIV(IMSQRT(IMSUB(IMPRODUCT(M81,M81),IMPRODUCT(IMPRODUCT(K81,K81),IMSIN(N81)^2))),M81)</f>
        <v>0.969758644260474-3.19104068282549E-004i</v>
      </c>
      <c r="R81" s="1" t="str">
        <f>IMDIV(IMSUB(IMPRODUCT(L81,O81),IMPRODUCT(K81,P81)),IMSUM(IMPRODUCT(L81,O81),IMPRODUCT(K81,P81)))</f>
        <v>-0.204872984734696</v>
      </c>
      <c r="S81" s="1" t="str">
        <f>IMDIV(IMSUB(IMPRODUCT(K81,O81),IMPRODUCT(L81,P81)),IMSUM(IMPRODUCT(K81,O81),IMPRODUCT(L81,P81)))</f>
        <v>-0.371476896441682</v>
      </c>
      <c r="T81" s="1" t="str">
        <f>IMDIV(IMSUB(IMPRODUCT(M81,P81),IMPRODUCT(L81,Q81)),IMSUM(IMPRODUCT(M81,P81),IMPRODUCT(L81,Q81)))</f>
        <v>0.345892380941702-2.14178729229287E-003i</v>
      </c>
      <c r="U81" s="1" t="str">
        <f>IMDIV(IMSUB(IMPRODUCT(L81,P81),IMPRODUCT(M81,Q81)),IMSUM(IMPRODUCT(L81,P81),IMPRODUCT(M81,Q81)))</f>
        <v>-0.666823821668934+1.53382297014153E-003i</v>
      </c>
      <c r="V81" s="1" t="str">
        <f>IMPRODUCT(2*PI()*J81/H81,IMPRODUCT(L81,P81))</f>
        <v>2.37052789913249</v>
      </c>
      <c r="W81" s="1" t="str">
        <f>IMDIV(IMSUM(R81,IMPRODUCT(T81,IMEXP(IMPRODUCT("0-2i",V81)))),IMSUM(1,IMPRODUCT(R81,IMPRODUCT(T81,IMEXP(IMPRODUCT("0-2i",V81))))))</f>
        <v>-0.216806217964764+0.331152031562207i</v>
      </c>
      <c r="X81" s="1" t="str">
        <f>IMDIV(IMSUM(S81,IMPRODUCT(U81,IMEXP(IMPRODUCT("0-2i",V81)))),IMSUM(1,IMPRODUCT(S81,IMPRODUCT(U81,IMEXP(IMPRODUCT("0-2i",V81))))))</f>
        <v>-0.520248937633141-0.533604108219592i</v>
      </c>
      <c r="Y81" s="1">
        <f>ATAN(IMABS(W81)/IMABS(X81))</f>
        <v>0.4882283925621269</v>
      </c>
      <c r="Z81" s="1">
        <f>IMAGINARY(IMLN(IMDIV(IMDIV(W81,X81),Y81)))</f>
        <v>-1.78919227080908</v>
      </c>
      <c r="AA81" s="1">
        <f t="shared" si="3"/>
        <v>0</v>
      </c>
      <c r="AB81" s="1">
        <f t="shared" si="4"/>
        <v>360</v>
      </c>
      <c r="AC81" s="1">
        <f>DEGREES(IMABS(Y81))</f>
        <v>27.973426332266225</v>
      </c>
      <c r="AD81" s="1">
        <f t="shared" si="5"/>
        <v>257.4868341452119</v>
      </c>
    </row>
    <row r="82" spans="1:30" ht="14.25">
      <c r="A82" s="4">
        <v>1</v>
      </c>
      <c r="B82" s="5">
        <v>0</v>
      </c>
      <c r="C82" s="4">
        <v>1.2</v>
      </c>
      <c r="D82" s="5">
        <v>0</v>
      </c>
      <c r="E82" s="4">
        <v>3.85</v>
      </c>
      <c r="F82" s="4">
        <v>-0.02</v>
      </c>
      <c r="G82" s="4">
        <v>70</v>
      </c>
      <c r="H82" s="4">
        <v>6330</v>
      </c>
      <c r="I82" s="1">
        <v>4240.868245071627</v>
      </c>
      <c r="J82" s="1">
        <v>3300</v>
      </c>
      <c r="K82" s="1" t="str">
        <f>COMPLEX(A82,B82)</f>
        <v>1</v>
      </c>
      <c r="L82" s="1" t="str">
        <f>COMPLEX(C82,D82)</f>
        <v>1.2</v>
      </c>
      <c r="M82" s="1" t="str">
        <f>COMPLEX(E82,F82)</f>
        <v>3.85-2E-002i</v>
      </c>
      <c r="N82" s="1" t="str">
        <f>COMPLEX(RADIANS(G82),0)</f>
        <v>1.22173047639603</v>
      </c>
      <c r="O82" s="1" t="str">
        <f>IMSQRT(IMSUB("1.0-0i",IMPRODUCT(IMSIN(N82),IMSIN(N82))))</f>
        <v>0.34202014332567</v>
      </c>
      <c r="P82" s="1" t="str">
        <f>IMDIV(IMSQRT(IMSUB(IMPRODUCT(L82,L82),IMPRODUCT(IMPRODUCT(K82,K82),IMSIN(N82)^2))),L82)</f>
        <v>0.621924532332519</v>
      </c>
      <c r="Q82" s="1" t="str">
        <f>IMDIV(IMSQRT(IMSUB(IMPRODUCT(M82,M82),IMPRODUCT(IMPRODUCT(K82,K82),IMSIN(N82)^2))),M82)</f>
        <v>0.969758644260474-3.19104068282549E-004i</v>
      </c>
      <c r="R82" s="1" t="str">
        <f>IMDIV(IMSUB(IMPRODUCT(L82,O82),IMPRODUCT(K82,P82)),IMSUM(IMPRODUCT(L82,O82),IMPRODUCT(K82,P82)))</f>
        <v>-0.204872984734696</v>
      </c>
      <c r="S82" s="1" t="str">
        <f>IMDIV(IMSUB(IMPRODUCT(K82,O82),IMPRODUCT(L82,P82)),IMSUM(IMPRODUCT(K82,O82),IMPRODUCT(L82,P82)))</f>
        <v>-0.371476896441682</v>
      </c>
      <c r="T82" s="1" t="str">
        <f>IMDIV(IMSUB(IMPRODUCT(M82,P82),IMPRODUCT(L82,Q82)),IMSUM(IMPRODUCT(M82,P82),IMPRODUCT(L82,Q82)))</f>
        <v>0.345892380941702-2.14178729229287E-003i</v>
      </c>
      <c r="U82" s="1" t="str">
        <f>IMDIV(IMSUB(IMPRODUCT(L82,P82),IMPRODUCT(M82,Q82)),IMSUM(IMPRODUCT(L82,P82),IMPRODUCT(M82,Q82)))</f>
        <v>-0.666823821668934+1.53382297014153E-003i</v>
      </c>
      <c r="V82" s="1" t="str">
        <f>IMPRODUCT(2*PI()*J82/H82,IMPRODUCT(L82,P82))</f>
        <v>2.44460689598038</v>
      </c>
      <c r="W82" s="1" t="str">
        <f>IMDIV(IMSUM(R82,IMPRODUCT(T82,IMEXP(IMPRODUCT("0-2i",V82)))),IMSUM(1,IMPRODUCT(R82,IMPRODUCT(T82,IMEXP(IMPRODUCT("0-2i",V82))))))</f>
        <v>-0.167264959989062+0.332758539395393i</v>
      </c>
      <c r="X82" s="1" t="str">
        <f>IMDIV(IMSUM(S82,IMPRODUCT(U82,IMEXP(IMPRODUCT("0-2i",V82)))),IMSUM(1,IMPRODUCT(S82,IMPRODUCT(U82,IMEXP(IMPRODUCT("0-2i",V82))))))</f>
        <v>-0.584413599101417-0.491993588894471i</v>
      </c>
      <c r="Y82" s="1">
        <f>ATAN(IMABS(W82)/IMABS(X82))</f>
        <v>0.4536123933838878</v>
      </c>
      <c r="Z82" s="1">
        <f>IMAGINARY(IMLN(IMDIV(IMDIV(W82,X82),Y82)))</f>
        <v>-1.80477016387796</v>
      </c>
      <c r="AA82" s="1">
        <f t="shared" si="3"/>
        <v>0</v>
      </c>
      <c r="AB82" s="1">
        <f t="shared" si="4"/>
        <v>360</v>
      </c>
      <c r="AC82" s="1">
        <f>DEGREES(IMABS(Y82))</f>
        <v>25.9900756757248</v>
      </c>
      <c r="AD82" s="1">
        <f t="shared" si="5"/>
        <v>256.59428661865894</v>
      </c>
    </row>
    <row r="83" spans="1:30" ht="14.25">
      <c r="A83" s="4">
        <v>1</v>
      </c>
      <c r="B83" s="5">
        <v>0</v>
      </c>
      <c r="C83" s="4">
        <v>1.2</v>
      </c>
      <c r="D83" s="5">
        <v>0</v>
      </c>
      <c r="E83" s="4">
        <v>3.85</v>
      </c>
      <c r="F83" s="4">
        <v>-0.02</v>
      </c>
      <c r="G83" s="4">
        <v>70</v>
      </c>
      <c r="H83" s="4">
        <v>6330</v>
      </c>
      <c r="I83" s="1">
        <v>4240.868245071627</v>
      </c>
      <c r="J83" s="1">
        <v>3400</v>
      </c>
      <c r="K83" s="1" t="str">
        <f>COMPLEX(A83,B83)</f>
        <v>1</v>
      </c>
      <c r="L83" s="1" t="str">
        <f>COMPLEX(C83,D83)</f>
        <v>1.2</v>
      </c>
      <c r="M83" s="1" t="str">
        <f>COMPLEX(E83,F83)</f>
        <v>3.85-2E-002i</v>
      </c>
      <c r="N83" s="1" t="str">
        <f>COMPLEX(RADIANS(G83),0)</f>
        <v>1.22173047639603</v>
      </c>
      <c r="O83" s="1" t="str">
        <f>IMSQRT(IMSUB("1.0-0i",IMPRODUCT(IMSIN(N83),IMSIN(N83))))</f>
        <v>0.34202014332567</v>
      </c>
      <c r="P83" s="1" t="str">
        <f>IMDIV(IMSQRT(IMSUB(IMPRODUCT(L83,L83),IMPRODUCT(IMPRODUCT(K83,K83),IMSIN(N83)^2))),L83)</f>
        <v>0.621924532332519</v>
      </c>
      <c r="Q83" s="1" t="str">
        <f>IMDIV(IMSQRT(IMSUB(IMPRODUCT(M83,M83),IMPRODUCT(IMPRODUCT(K83,K83),IMSIN(N83)^2))),M83)</f>
        <v>0.969758644260474-3.19104068282549E-004i</v>
      </c>
      <c r="R83" s="1" t="str">
        <f>IMDIV(IMSUB(IMPRODUCT(L83,O83),IMPRODUCT(K83,P83)),IMSUM(IMPRODUCT(L83,O83),IMPRODUCT(K83,P83)))</f>
        <v>-0.204872984734696</v>
      </c>
      <c r="S83" s="1" t="str">
        <f>IMDIV(IMSUB(IMPRODUCT(K83,O83),IMPRODUCT(L83,P83)),IMSUM(IMPRODUCT(K83,O83),IMPRODUCT(L83,P83)))</f>
        <v>-0.371476896441682</v>
      </c>
      <c r="T83" s="1" t="str">
        <f>IMDIV(IMSUB(IMPRODUCT(M83,P83),IMPRODUCT(L83,Q83)),IMSUM(IMPRODUCT(M83,P83),IMPRODUCT(L83,Q83)))</f>
        <v>0.345892380941702-2.14178729229287E-003i</v>
      </c>
      <c r="U83" s="1" t="str">
        <f>IMDIV(IMSUB(IMPRODUCT(L83,P83),IMPRODUCT(M83,Q83)),IMSUM(IMPRODUCT(L83,P83),IMPRODUCT(M83,Q83)))</f>
        <v>-0.666823821668934+1.53382297014153E-003i</v>
      </c>
      <c r="V83" s="1" t="str">
        <f>IMPRODUCT(2*PI()*J83/H83,IMPRODUCT(L83,P83))</f>
        <v>2.51868589282827</v>
      </c>
      <c r="W83" s="1" t="str">
        <f>IMDIV(IMSUM(R83,IMPRODUCT(T83,IMEXP(IMPRODUCT("0-2i",V83)))),IMSUM(1,IMPRODUCT(R83,IMPRODUCT(T83,IMEXP(IMPRODUCT("0-2i",V83))))))</f>
        <v>-0.116998240890365+0.326792628487758i</v>
      </c>
      <c r="X83" s="1" t="str">
        <f>IMDIV(IMSUM(S83,IMPRODUCT(U83,IMEXP(IMPRODUCT("0-2i",V83)))),IMSUM(1,IMPRODUCT(S83,IMPRODUCT(U83,IMEXP(IMPRODUCT("0-2i",V83))))))</f>
        <v>-0.639511619156981-0.445916008978041i</v>
      </c>
      <c r="Y83" s="1">
        <f>ATAN(IMABS(W83)/IMABS(X83))</f>
        <v>0.4188720309730205</v>
      </c>
      <c r="Z83" s="1">
        <f>IMAGINARY(IMLN(IMDIV(IMDIV(W83,X83),Y83)))</f>
        <v>-1.83589017203631</v>
      </c>
      <c r="AA83" s="1">
        <f t="shared" si="3"/>
        <v>0</v>
      </c>
      <c r="AB83" s="1">
        <f t="shared" si="4"/>
        <v>360</v>
      </c>
      <c r="AC83" s="1">
        <f>DEGREES(IMABS(Y83))</f>
        <v>23.999599530827172</v>
      </c>
      <c r="AD83" s="1">
        <f t="shared" si="5"/>
        <v>254.8112414927728</v>
      </c>
    </row>
    <row r="84" spans="1:30" ht="14.25">
      <c r="A84" s="4">
        <v>1</v>
      </c>
      <c r="B84" s="5">
        <v>0</v>
      </c>
      <c r="C84" s="4">
        <v>1.2</v>
      </c>
      <c r="D84" s="5">
        <v>0</v>
      </c>
      <c r="E84" s="4">
        <v>3.85</v>
      </c>
      <c r="F84" s="4">
        <v>-0.02</v>
      </c>
      <c r="G84" s="4">
        <v>70</v>
      </c>
      <c r="H84" s="4">
        <v>6330</v>
      </c>
      <c r="I84" s="1">
        <v>4240.868245071627</v>
      </c>
      <c r="J84" s="1">
        <v>3500</v>
      </c>
      <c r="K84" s="1" t="str">
        <f>COMPLEX(A84,B84)</f>
        <v>1</v>
      </c>
      <c r="L84" s="1" t="str">
        <f>COMPLEX(C84,D84)</f>
        <v>1.2</v>
      </c>
      <c r="M84" s="1" t="str">
        <f>COMPLEX(E84,F84)</f>
        <v>3.85-2E-002i</v>
      </c>
      <c r="N84" s="1" t="str">
        <f>COMPLEX(RADIANS(G84),0)</f>
        <v>1.22173047639603</v>
      </c>
      <c r="O84" s="1" t="str">
        <f>IMSQRT(IMSUB("1.0-0i",IMPRODUCT(IMSIN(N84),IMSIN(N84))))</f>
        <v>0.34202014332567</v>
      </c>
      <c r="P84" s="1" t="str">
        <f>IMDIV(IMSQRT(IMSUB(IMPRODUCT(L84,L84),IMPRODUCT(IMPRODUCT(K84,K84),IMSIN(N84)^2))),L84)</f>
        <v>0.621924532332519</v>
      </c>
      <c r="Q84" s="1" t="str">
        <f>IMDIV(IMSQRT(IMSUB(IMPRODUCT(M84,M84),IMPRODUCT(IMPRODUCT(K84,K84),IMSIN(N84)^2))),M84)</f>
        <v>0.969758644260474-3.19104068282549E-004i</v>
      </c>
      <c r="R84" s="1" t="str">
        <f>IMDIV(IMSUB(IMPRODUCT(L84,O84),IMPRODUCT(K84,P84)),IMSUM(IMPRODUCT(L84,O84),IMPRODUCT(K84,P84)))</f>
        <v>-0.204872984734696</v>
      </c>
      <c r="S84" s="1" t="str">
        <f>IMDIV(IMSUB(IMPRODUCT(K84,O84),IMPRODUCT(L84,P84)),IMSUM(IMPRODUCT(K84,O84),IMPRODUCT(L84,P84)))</f>
        <v>-0.371476896441682</v>
      </c>
      <c r="T84" s="1" t="str">
        <f>IMDIV(IMSUB(IMPRODUCT(M84,P84),IMPRODUCT(L84,Q84)),IMSUM(IMPRODUCT(M84,P84),IMPRODUCT(L84,Q84)))</f>
        <v>0.345892380941702-2.14178729229287E-003i</v>
      </c>
      <c r="U84" s="1" t="str">
        <f>IMDIV(IMSUB(IMPRODUCT(L84,P84),IMPRODUCT(M84,Q84)),IMSUM(IMPRODUCT(L84,P84),IMPRODUCT(M84,Q84)))</f>
        <v>-0.666823821668934+1.53382297014153E-003i</v>
      </c>
      <c r="V84" s="1" t="str">
        <f>IMPRODUCT(2*PI()*J84/H84,IMPRODUCT(L84,P84))</f>
        <v>2.59276488967616</v>
      </c>
      <c r="W84" s="1" t="str">
        <f>IMDIV(IMSUM(R84,IMPRODUCT(T84,IMEXP(IMPRODUCT("0-2i",V84)))),IMSUM(1,IMPRODUCT(R84,IMPRODUCT(T84,IMEXP(IMPRODUCT("0-2i",V84))))))</f>
        <v>-6.72216506820897E-002+0.312917162309054i</v>
      </c>
      <c r="X84" s="1" t="str">
        <f>IMDIV(IMSUM(S84,IMPRODUCT(U84,IMEXP(IMPRODUCT("0-2i",V84)))),IMSUM(1,IMPRODUCT(S84,IMPRODUCT(U84,IMEXP(IMPRODUCT("0-2i",V84))))))</f>
        <v>-0.68626845088427-0.396742429078584i</v>
      </c>
      <c r="Y84" s="1">
        <f>ATAN(IMABS(W84)/IMABS(X84))</f>
        <v>0.38373990931119395</v>
      </c>
      <c r="Z84" s="1">
        <f>IMAGINARY(IMLN(IMDIV(IMDIV(W84,X84),Y84)))</f>
        <v>-1.88336232863635</v>
      </c>
      <c r="AA84" s="1">
        <f t="shared" si="3"/>
        <v>0</v>
      </c>
      <c r="AB84" s="1">
        <f t="shared" si="4"/>
        <v>360</v>
      </c>
      <c r="AC84" s="1">
        <f>DEGREES(IMABS(Y84))</f>
        <v>21.986677234264373</v>
      </c>
      <c r="AD84" s="1">
        <f t="shared" si="5"/>
        <v>252.0912872752064</v>
      </c>
    </row>
    <row r="85" spans="1:30" ht="14.25">
      <c r="A85" s="4">
        <v>1</v>
      </c>
      <c r="B85" s="5">
        <v>0</v>
      </c>
      <c r="C85" s="4">
        <v>1.2</v>
      </c>
      <c r="D85" s="5">
        <v>0</v>
      </c>
      <c r="E85" s="4">
        <v>3.85</v>
      </c>
      <c r="F85" s="4">
        <v>-0.02</v>
      </c>
      <c r="G85" s="4">
        <v>70</v>
      </c>
      <c r="H85" s="4">
        <v>6330</v>
      </c>
      <c r="I85" s="1">
        <v>4240.868245071627</v>
      </c>
      <c r="J85" s="1">
        <v>3600</v>
      </c>
      <c r="K85" s="1" t="str">
        <f>COMPLEX(A85,B85)</f>
        <v>1</v>
      </c>
      <c r="L85" s="1" t="str">
        <f>COMPLEX(C85,D85)</f>
        <v>1.2</v>
      </c>
      <c r="M85" s="1" t="str">
        <f>COMPLEX(E85,F85)</f>
        <v>3.85-2E-002i</v>
      </c>
      <c r="N85" s="1" t="str">
        <f>COMPLEX(RADIANS(G85),0)</f>
        <v>1.22173047639603</v>
      </c>
      <c r="O85" s="1" t="str">
        <f>IMSQRT(IMSUB("1.0-0i",IMPRODUCT(IMSIN(N85),IMSIN(N85))))</f>
        <v>0.34202014332567</v>
      </c>
      <c r="P85" s="1" t="str">
        <f>IMDIV(IMSQRT(IMSUB(IMPRODUCT(L85,L85),IMPRODUCT(IMPRODUCT(K85,K85),IMSIN(N85)^2))),L85)</f>
        <v>0.621924532332519</v>
      </c>
      <c r="Q85" s="1" t="str">
        <f>IMDIV(IMSQRT(IMSUB(IMPRODUCT(M85,M85),IMPRODUCT(IMPRODUCT(K85,K85),IMSIN(N85)^2))),M85)</f>
        <v>0.969758644260474-3.19104068282549E-004i</v>
      </c>
      <c r="R85" s="1" t="str">
        <f>IMDIV(IMSUB(IMPRODUCT(L85,O85),IMPRODUCT(K85,P85)),IMSUM(IMPRODUCT(L85,O85),IMPRODUCT(K85,P85)))</f>
        <v>-0.204872984734696</v>
      </c>
      <c r="S85" s="1" t="str">
        <f>IMDIV(IMSUB(IMPRODUCT(K85,O85),IMPRODUCT(L85,P85)),IMSUM(IMPRODUCT(K85,O85),IMPRODUCT(L85,P85)))</f>
        <v>-0.371476896441682</v>
      </c>
      <c r="T85" s="1" t="str">
        <f>IMDIV(IMSUB(IMPRODUCT(M85,P85),IMPRODUCT(L85,Q85)),IMSUM(IMPRODUCT(M85,P85),IMPRODUCT(L85,Q85)))</f>
        <v>0.345892380941702-2.14178729229287E-003i</v>
      </c>
      <c r="U85" s="1" t="str">
        <f>IMDIV(IMSUB(IMPRODUCT(L85,P85),IMPRODUCT(M85,Q85)),IMSUM(IMPRODUCT(L85,P85),IMPRODUCT(M85,Q85)))</f>
        <v>-0.666823821668934+1.53382297014153E-003i</v>
      </c>
      <c r="V85" s="1" t="str">
        <f>IMPRODUCT(2*PI()*J85/H85,IMPRODUCT(L85,P85))</f>
        <v>2.66684388652406</v>
      </c>
      <c r="W85" s="1" t="str">
        <f>IMDIV(IMSUM(R85,IMPRODUCT(T85,IMEXP(IMPRODUCT("0-2i",V85)))),IMSUM(1,IMPRODUCT(R85,IMPRODUCT(T85,IMEXP(IMPRODUCT("0-2i",V85))))))</f>
        <v>-1.92866699115072E-002+0.291007691461755i</v>
      </c>
      <c r="X85" s="1" t="str">
        <f>IMDIV(IMSUM(S85,IMPRODUCT(U85,IMEXP(IMPRODUCT("0-2i",V85)))),IMSUM(1,IMPRODUCT(S85,IMPRODUCT(U85,IMEXP(IMPRODUCT("0-2i",V85))))))</f>
        <v>-0.725413391826385-0.345472376597877i</v>
      </c>
      <c r="Y85" s="1">
        <f>ATAN(IMABS(W85)/IMABS(X85))</f>
        <v>0.3481910873398032</v>
      </c>
      <c r="Z85" s="1">
        <f>IMAGINARY(IMLN(IMDIV(IMDIV(W85,X85),Y85)))</f>
        <v>-1.94907891188639</v>
      </c>
      <c r="AA85" s="1">
        <f t="shared" si="3"/>
        <v>0</v>
      </c>
      <c r="AB85" s="1">
        <f t="shared" si="4"/>
        <v>360</v>
      </c>
      <c r="AC85" s="1">
        <f>DEGREES(IMABS(Y85))</f>
        <v>19.949879768641754</v>
      </c>
      <c r="AD85" s="1">
        <f t="shared" si="5"/>
        <v>248.326004410959</v>
      </c>
    </row>
    <row r="86" spans="1:30" ht="14.25">
      <c r="A86" s="4">
        <v>1</v>
      </c>
      <c r="B86" s="5">
        <v>0</v>
      </c>
      <c r="C86" s="4">
        <v>1.2</v>
      </c>
      <c r="D86" s="5">
        <v>0</v>
      </c>
      <c r="E86" s="4">
        <v>3.85</v>
      </c>
      <c r="F86" s="4">
        <v>-0.02</v>
      </c>
      <c r="G86" s="4">
        <v>70</v>
      </c>
      <c r="H86" s="4">
        <v>6330</v>
      </c>
      <c r="I86" s="1">
        <v>4240.868245071627</v>
      </c>
      <c r="J86" s="1">
        <v>3700</v>
      </c>
      <c r="K86" s="1" t="str">
        <f>COMPLEX(A86,B86)</f>
        <v>1</v>
      </c>
      <c r="L86" s="1" t="str">
        <f>COMPLEX(C86,D86)</f>
        <v>1.2</v>
      </c>
      <c r="M86" s="1" t="str">
        <f>COMPLEX(E86,F86)</f>
        <v>3.85-2E-002i</v>
      </c>
      <c r="N86" s="1" t="str">
        <f>COMPLEX(RADIANS(G86),0)</f>
        <v>1.22173047639603</v>
      </c>
      <c r="O86" s="1" t="str">
        <f>IMSQRT(IMSUB("1.0-0i",IMPRODUCT(IMSIN(N86),IMSIN(N86))))</f>
        <v>0.34202014332567</v>
      </c>
      <c r="P86" s="1" t="str">
        <f>IMDIV(IMSQRT(IMSUB(IMPRODUCT(L86,L86),IMPRODUCT(IMPRODUCT(K86,K86),IMSIN(N86)^2))),L86)</f>
        <v>0.621924532332519</v>
      </c>
      <c r="Q86" s="1" t="str">
        <f>IMDIV(IMSQRT(IMSUB(IMPRODUCT(M86,M86),IMPRODUCT(IMPRODUCT(K86,K86),IMSIN(N86)^2))),M86)</f>
        <v>0.969758644260474-3.19104068282549E-004i</v>
      </c>
      <c r="R86" s="1" t="str">
        <f>IMDIV(IMSUB(IMPRODUCT(L86,O86),IMPRODUCT(K86,P86)),IMSUM(IMPRODUCT(L86,O86),IMPRODUCT(K86,P86)))</f>
        <v>-0.204872984734696</v>
      </c>
      <c r="S86" s="1" t="str">
        <f>IMDIV(IMSUB(IMPRODUCT(K86,O86),IMPRODUCT(L86,P86)),IMSUM(IMPRODUCT(K86,O86),IMPRODUCT(L86,P86)))</f>
        <v>-0.371476896441682</v>
      </c>
      <c r="T86" s="1" t="str">
        <f>IMDIV(IMSUB(IMPRODUCT(M86,P86),IMPRODUCT(L86,Q86)),IMSUM(IMPRODUCT(M86,P86),IMPRODUCT(L86,Q86)))</f>
        <v>0.345892380941702-2.14178729229287E-003i</v>
      </c>
      <c r="U86" s="1" t="str">
        <f>IMDIV(IMSUB(IMPRODUCT(L86,P86),IMPRODUCT(M86,Q86)),IMSUM(IMPRODUCT(L86,P86),IMPRODUCT(M86,Q86)))</f>
        <v>-0.666823821668934+1.53382297014153E-003i</v>
      </c>
      <c r="V86" s="1" t="str">
        <f>IMPRODUCT(2*PI()*J86/H86,IMPRODUCT(L86,P86))</f>
        <v>2.74092288337195</v>
      </c>
      <c r="W86" s="1" t="str">
        <f>IMDIV(IMSUM(R86,IMPRODUCT(T86,IMEXP(IMPRODUCT("0-2i",V86)))),IMSUM(1,IMPRODUCT(R86,IMPRODUCT(T86,IMEXP(IMPRODUCT("0-2i",V86))))))</f>
        <v>2.53609980065508E-002+0.261204158761271i</v>
      </c>
      <c r="X86" s="1" t="str">
        <f>IMDIV(IMSUM(S86,IMPRODUCT(U86,IMEXP(IMPRODUCT("0-2i",V86)))),IMSUM(1,IMPRODUCT(S86,IMPRODUCT(U86,IMEXP(IMPRODUCT("0-2i",V86))))))</f>
        <v>-0.757621671188797-0.292818784659629i</v>
      </c>
      <c r="Y86" s="1">
        <f>ATAN(IMABS(W86)/IMABS(X86))</f>
        <v>0.3125099865987512</v>
      </c>
      <c r="Z86" s="1">
        <f>IMAGINARY(IMLN(IMDIV(IMDIV(W86,X86),Y86)))</f>
        <v>-2.03639783363401</v>
      </c>
      <c r="AA86" s="1">
        <f t="shared" si="3"/>
        <v>0</v>
      </c>
      <c r="AB86" s="1">
        <f t="shared" si="4"/>
        <v>360</v>
      </c>
      <c r="AC86" s="1">
        <f>DEGREES(IMABS(Y86))</f>
        <v>17.90550328779836</v>
      </c>
      <c r="AD86" s="1">
        <f t="shared" si="5"/>
        <v>243.32299872318728</v>
      </c>
    </row>
    <row r="87" spans="1:30" ht="14.25">
      <c r="A87" s="4">
        <v>1</v>
      </c>
      <c r="B87" s="5">
        <v>0</v>
      </c>
      <c r="C87" s="4">
        <v>1.2</v>
      </c>
      <c r="D87" s="5">
        <v>0</v>
      </c>
      <c r="E87" s="4">
        <v>3.85</v>
      </c>
      <c r="F87" s="4">
        <v>-0.02</v>
      </c>
      <c r="G87" s="4">
        <v>70</v>
      </c>
      <c r="H87" s="4">
        <v>6330</v>
      </c>
      <c r="I87" s="1">
        <v>4240.868245071627</v>
      </c>
      <c r="J87" s="1">
        <v>3800</v>
      </c>
      <c r="K87" s="1" t="str">
        <f>COMPLEX(A87,B87)</f>
        <v>1</v>
      </c>
      <c r="L87" s="1" t="str">
        <f>COMPLEX(C87,D87)</f>
        <v>1.2</v>
      </c>
      <c r="M87" s="1" t="str">
        <f>COMPLEX(E87,F87)</f>
        <v>3.85-2E-002i</v>
      </c>
      <c r="N87" s="1" t="str">
        <f>COMPLEX(RADIANS(G87),0)</f>
        <v>1.22173047639603</v>
      </c>
      <c r="O87" s="1" t="str">
        <f>IMSQRT(IMSUB("1.0-0i",IMPRODUCT(IMSIN(N87),IMSIN(N87))))</f>
        <v>0.34202014332567</v>
      </c>
      <c r="P87" s="1" t="str">
        <f>IMDIV(IMSQRT(IMSUB(IMPRODUCT(L87,L87),IMPRODUCT(IMPRODUCT(K87,K87),IMSIN(N87)^2))),L87)</f>
        <v>0.621924532332519</v>
      </c>
      <c r="Q87" s="1" t="str">
        <f>IMDIV(IMSQRT(IMSUB(IMPRODUCT(M87,M87),IMPRODUCT(IMPRODUCT(K87,K87),IMSIN(N87)^2))),M87)</f>
        <v>0.969758644260474-3.19104068282549E-004i</v>
      </c>
      <c r="R87" s="1" t="str">
        <f>IMDIV(IMSUB(IMPRODUCT(L87,O87),IMPRODUCT(K87,P87)),IMSUM(IMPRODUCT(L87,O87),IMPRODUCT(K87,P87)))</f>
        <v>-0.204872984734696</v>
      </c>
      <c r="S87" s="1" t="str">
        <f>IMDIV(IMSUB(IMPRODUCT(K87,O87),IMPRODUCT(L87,P87)),IMSUM(IMPRODUCT(K87,O87),IMPRODUCT(L87,P87)))</f>
        <v>-0.371476896441682</v>
      </c>
      <c r="T87" s="1" t="str">
        <f>IMDIV(IMSUB(IMPRODUCT(M87,P87),IMPRODUCT(L87,Q87)),IMSUM(IMPRODUCT(M87,P87),IMPRODUCT(L87,Q87)))</f>
        <v>0.345892380941702-2.14178729229287E-003i</v>
      </c>
      <c r="U87" s="1" t="str">
        <f>IMDIV(IMSUB(IMPRODUCT(L87,P87),IMPRODUCT(M87,Q87)),IMSUM(IMPRODUCT(L87,P87),IMPRODUCT(M87,Q87)))</f>
        <v>-0.666823821668934+1.53382297014153E-003i</v>
      </c>
      <c r="V87" s="1" t="str">
        <f>IMPRODUCT(2*PI()*J87/H87,IMPRODUCT(L87,P87))</f>
        <v>2.81500188021984</v>
      </c>
      <c r="W87" s="1" t="str">
        <f>IMDIV(IMSUM(R87,IMPRODUCT(T87,IMEXP(IMPRODUCT("0-2i",V87)))),IMSUM(1,IMPRODUCT(R87,IMPRODUCT(T87,IMEXP(IMPRODUCT("0-2i",V87))))))</f>
        <v>6.52430658305252E-002+0.223953581029211i</v>
      </c>
      <c r="X87" s="1" t="str">
        <f>IMDIV(IMSUM(S87,IMPRODUCT(U87,IMEXP(IMPRODUCT("0-2i",V87)))),IMSUM(1,IMPRODUCT(S87,IMPRODUCT(U87,IMEXP(IMPRODUCT("0-2i",V87))))))</f>
        <v>-0.783484099530534-0.239278841357609i</v>
      </c>
      <c r="Y87" s="1">
        <f>ATAN(IMABS(W87)/IMABS(X87))</f>
        <v>0.27740119117282097</v>
      </c>
      <c r="Z87" s="1">
        <f>IMAGINARY(IMLN(IMDIV(IMDIV(W87,X87),Y87)))</f>
        <v>-2.15068145425655</v>
      </c>
      <c r="AA87" s="1">
        <f t="shared" si="3"/>
        <v>0</v>
      </c>
      <c r="AB87" s="1">
        <f t="shared" si="4"/>
        <v>360</v>
      </c>
      <c r="AC87" s="1">
        <f>DEGREES(IMABS(Y87))</f>
        <v>15.893917486104348</v>
      </c>
      <c r="AD87" s="1">
        <f t="shared" si="5"/>
        <v>236.77502959404146</v>
      </c>
    </row>
    <row r="88" spans="1:30" ht="14.25">
      <c r="A88" s="4">
        <v>1</v>
      </c>
      <c r="B88" s="5">
        <v>0</v>
      </c>
      <c r="C88" s="4">
        <v>1.2</v>
      </c>
      <c r="D88" s="5">
        <v>0</v>
      </c>
      <c r="E88" s="4">
        <v>3.85</v>
      </c>
      <c r="F88" s="4">
        <v>-0.02</v>
      </c>
      <c r="G88" s="4">
        <v>70</v>
      </c>
      <c r="H88" s="4">
        <v>6330</v>
      </c>
      <c r="I88" s="1">
        <v>4240.868245071627</v>
      </c>
      <c r="J88" s="1">
        <v>3900</v>
      </c>
      <c r="K88" s="1" t="str">
        <f>COMPLEX(A88,B88)</f>
        <v>1</v>
      </c>
      <c r="L88" s="1" t="str">
        <f>COMPLEX(C88,D88)</f>
        <v>1.2</v>
      </c>
      <c r="M88" s="1" t="str">
        <f>COMPLEX(E88,F88)</f>
        <v>3.85-2E-002i</v>
      </c>
      <c r="N88" s="1" t="str">
        <f>COMPLEX(RADIANS(G88),0)</f>
        <v>1.22173047639603</v>
      </c>
      <c r="O88" s="1" t="str">
        <f>IMSQRT(IMSUB("1.0-0i",IMPRODUCT(IMSIN(N88),IMSIN(N88))))</f>
        <v>0.34202014332567</v>
      </c>
      <c r="P88" s="1" t="str">
        <f>IMDIV(IMSQRT(IMSUB(IMPRODUCT(L88,L88),IMPRODUCT(IMPRODUCT(K88,K88),IMSIN(N88)^2))),L88)</f>
        <v>0.621924532332519</v>
      </c>
      <c r="Q88" s="1" t="str">
        <f>IMDIV(IMSQRT(IMSUB(IMPRODUCT(M88,M88),IMPRODUCT(IMPRODUCT(K88,K88),IMSIN(N88)^2))),M88)</f>
        <v>0.969758644260474-3.19104068282549E-004i</v>
      </c>
      <c r="R88" s="1" t="str">
        <f>IMDIV(IMSUB(IMPRODUCT(L88,O88),IMPRODUCT(K88,P88)),IMSUM(IMPRODUCT(L88,O88),IMPRODUCT(K88,P88)))</f>
        <v>-0.204872984734696</v>
      </c>
      <c r="S88" s="1" t="str">
        <f>IMDIV(IMSUB(IMPRODUCT(K88,O88),IMPRODUCT(L88,P88)),IMSUM(IMPRODUCT(K88,O88),IMPRODUCT(L88,P88)))</f>
        <v>-0.371476896441682</v>
      </c>
      <c r="T88" s="1" t="str">
        <f>IMDIV(IMSUB(IMPRODUCT(M88,P88),IMPRODUCT(L88,Q88)),IMSUM(IMPRODUCT(M88,P88),IMPRODUCT(L88,Q88)))</f>
        <v>0.345892380941702-2.14178729229287E-003i</v>
      </c>
      <c r="U88" s="1" t="str">
        <f>IMDIV(IMSUB(IMPRODUCT(L88,P88),IMPRODUCT(M88,Q88)),IMSUM(IMPRODUCT(L88,P88),IMPRODUCT(M88,Q88)))</f>
        <v>-0.666823821668934+1.53382297014153E-003i</v>
      </c>
      <c r="V88" s="1" t="str">
        <f>IMPRODUCT(2*PI()*J88/H88,IMPRODUCT(L88,P88))</f>
        <v>2.88908087706773</v>
      </c>
      <c r="W88" s="1" t="str">
        <f>IMDIV(IMSUM(R88,IMPRODUCT(T88,IMEXP(IMPRODUCT("0-2i",V88)))),IMSUM(1,IMPRODUCT(R88,IMPRODUCT(T88,IMEXP(IMPRODUCT("0-2i",V88))))))</f>
        <v>9.89282458974422E-002+0.180035469530476i</v>
      </c>
      <c r="X88" s="1" t="str">
        <f>IMDIV(IMSUM(S88,IMPRODUCT(U88,IMEXP(IMPRODUCT("0-2i",V88)))),IMSUM(1,IMPRODUCT(S88,IMPRODUCT(U88,IMEXP(IMPRODUCT("0-2i",V88))))))</f>
        <v>-0.803493282318969-0.185190746896725i</v>
      </c>
      <c r="Y88" s="1">
        <f>ATAN(IMABS(W88)/IMABS(X88))</f>
        <v>0.244163124154141</v>
      </c>
      <c r="Z88" s="1">
        <f>IMAGINARY(IMLN(IMDIV(IMDIV(W88,X88),Y88)))</f>
        <v>-2.29977640239455</v>
      </c>
      <c r="AA88" s="1">
        <f t="shared" si="3"/>
        <v>0</v>
      </c>
      <c r="AB88" s="1">
        <f t="shared" si="4"/>
        <v>360</v>
      </c>
      <c r="AC88" s="1">
        <f>DEGREES(IMABS(Y88))</f>
        <v>13.989516526761006</v>
      </c>
      <c r="AD88" s="1">
        <f t="shared" si="5"/>
        <v>228.23251831901217</v>
      </c>
    </row>
    <row r="89" spans="1:30" ht="14.25">
      <c r="A89" s="4">
        <v>1</v>
      </c>
      <c r="B89" s="5">
        <v>0</v>
      </c>
      <c r="C89" s="4">
        <v>1.2</v>
      </c>
      <c r="D89" s="5">
        <v>0</v>
      </c>
      <c r="E89" s="4">
        <v>3.85</v>
      </c>
      <c r="F89" s="4">
        <v>-0.02</v>
      </c>
      <c r="G89" s="4">
        <v>70</v>
      </c>
      <c r="H89" s="4">
        <v>6330</v>
      </c>
      <c r="I89" s="1">
        <v>4240.868245071627</v>
      </c>
      <c r="J89" s="1">
        <v>4000</v>
      </c>
      <c r="K89" s="1" t="str">
        <f>COMPLEX(A89,B89)</f>
        <v>1</v>
      </c>
      <c r="L89" s="1" t="str">
        <f>COMPLEX(C89,D89)</f>
        <v>1.2</v>
      </c>
      <c r="M89" s="1" t="str">
        <f>COMPLEX(E89,F89)</f>
        <v>3.85-2E-002i</v>
      </c>
      <c r="N89" s="1" t="str">
        <f>COMPLEX(RADIANS(G89),0)</f>
        <v>1.22173047639603</v>
      </c>
      <c r="O89" s="1" t="str">
        <f>IMSQRT(IMSUB("1.0-0i",IMPRODUCT(IMSIN(N89),IMSIN(N89))))</f>
        <v>0.34202014332567</v>
      </c>
      <c r="P89" s="1" t="str">
        <f>IMDIV(IMSQRT(IMSUB(IMPRODUCT(L89,L89),IMPRODUCT(IMPRODUCT(K89,K89),IMSIN(N89)^2))),L89)</f>
        <v>0.621924532332519</v>
      </c>
      <c r="Q89" s="1" t="str">
        <f>IMDIV(IMSQRT(IMSUB(IMPRODUCT(M89,M89),IMPRODUCT(IMPRODUCT(K89,K89),IMSIN(N89)^2))),M89)</f>
        <v>0.969758644260474-3.19104068282549E-004i</v>
      </c>
      <c r="R89" s="1" t="str">
        <f>IMDIV(IMSUB(IMPRODUCT(L89,O89),IMPRODUCT(K89,P89)),IMSUM(IMPRODUCT(L89,O89),IMPRODUCT(K89,P89)))</f>
        <v>-0.204872984734696</v>
      </c>
      <c r="S89" s="1" t="str">
        <f>IMDIV(IMSUB(IMPRODUCT(K89,O89),IMPRODUCT(L89,P89)),IMSUM(IMPRODUCT(K89,O89),IMPRODUCT(L89,P89)))</f>
        <v>-0.371476896441682</v>
      </c>
      <c r="T89" s="1" t="str">
        <f>IMDIV(IMSUB(IMPRODUCT(M89,P89),IMPRODUCT(L89,Q89)),IMSUM(IMPRODUCT(M89,P89),IMPRODUCT(L89,Q89)))</f>
        <v>0.345892380941702-2.14178729229287E-003i</v>
      </c>
      <c r="U89" s="1" t="str">
        <f>IMDIV(IMSUB(IMPRODUCT(L89,P89),IMPRODUCT(M89,Q89)),IMSUM(IMPRODUCT(L89,P89),IMPRODUCT(M89,Q89)))</f>
        <v>-0.666823821668934+1.53382297014153E-003i</v>
      </c>
      <c r="V89" s="1" t="str">
        <f>IMPRODUCT(2*PI()*J89/H89,IMPRODUCT(L89,P89))</f>
        <v>2.96315987391562</v>
      </c>
      <c r="W89" s="1" t="str">
        <f>IMDIV(IMSUM(R89,IMPRODUCT(T89,IMEXP(IMPRODUCT("0-2i",V89)))),IMSUM(1,IMPRODUCT(R89,IMPRODUCT(T89,IMEXP(IMPRODUCT("0-2i",V89))))))</f>
        <v>0.125124013118609+0.130562172810101i</v>
      </c>
      <c r="X89" s="1" t="str">
        <f>IMDIV(IMSUM(S89,IMPRODUCT(U89,IMEXP(IMPRODUCT("0-2i",V89)))),IMSUM(1,IMPRODUCT(S89,IMPRODUCT(U89,IMEXP(IMPRODUCT("0-2i",V89))))))</f>
        <v>-0.818039088130988-0.13077831931957i</v>
      </c>
      <c r="Y89" s="1">
        <f>ATAN(IMABS(W89)/IMABS(X89))</f>
        <v>0.21491986726462217</v>
      </c>
      <c r="Z89" s="1">
        <f>IMAGINARY(IMLN(IMDIV(IMDIV(W89,X89),Y89)))</f>
        <v>-2.49345542263198</v>
      </c>
      <c r="AA89" s="1">
        <f t="shared" si="3"/>
        <v>0</v>
      </c>
      <c r="AB89" s="1">
        <f t="shared" si="4"/>
        <v>360</v>
      </c>
      <c r="AC89" s="1">
        <f>DEGREES(IMABS(Y89))</f>
        <v>12.314001327774712</v>
      </c>
      <c r="AD89" s="1">
        <f t="shared" si="5"/>
        <v>217.13552787917857</v>
      </c>
    </row>
    <row r="90" spans="1:30" ht="14.25">
      <c r="A90" s="4">
        <v>1</v>
      </c>
      <c r="B90" s="5">
        <v>0</v>
      </c>
      <c r="C90" s="4">
        <v>1.2</v>
      </c>
      <c r="D90" s="5">
        <v>0</v>
      </c>
      <c r="E90" s="4">
        <v>3.85</v>
      </c>
      <c r="F90" s="4">
        <v>-0.02</v>
      </c>
      <c r="G90" s="4">
        <v>70</v>
      </c>
      <c r="H90" s="4">
        <v>6330</v>
      </c>
      <c r="I90" s="1">
        <v>4240.868245071627</v>
      </c>
      <c r="J90" s="1">
        <v>4100</v>
      </c>
      <c r="K90" s="1" t="str">
        <f>COMPLEX(A90,B90)</f>
        <v>1</v>
      </c>
      <c r="L90" s="1" t="str">
        <f>COMPLEX(C90,D90)</f>
        <v>1.2</v>
      </c>
      <c r="M90" s="1" t="str">
        <f>COMPLEX(E90,F90)</f>
        <v>3.85-2E-002i</v>
      </c>
      <c r="N90" s="1" t="str">
        <f>COMPLEX(RADIANS(G90),0)</f>
        <v>1.22173047639603</v>
      </c>
      <c r="O90" s="1" t="str">
        <f>IMSQRT(IMSUB("1.0-0i",IMPRODUCT(IMSIN(N90),IMSIN(N90))))</f>
        <v>0.34202014332567</v>
      </c>
      <c r="P90" s="1" t="str">
        <f>IMDIV(IMSQRT(IMSUB(IMPRODUCT(L90,L90),IMPRODUCT(IMPRODUCT(K90,K90),IMSIN(N90)^2))),L90)</f>
        <v>0.621924532332519</v>
      </c>
      <c r="Q90" s="1" t="str">
        <f>IMDIV(IMSQRT(IMSUB(IMPRODUCT(M90,M90),IMPRODUCT(IMPRODUCT(K90,K90),IMSIN(N90)^2))),M90)</f>
        <v>0.969758644260474-3.19104068282549E-004i</v>
      </c>
      <c r="R90" s="1" t="str">
        <f>IMDIV(IMSUB(IMPRODUCT(L90,O90),IMPRODUCT(K90,P90)),IMSUM(IMPRODUCT(L90,O90),IMPRODUCT(K90,P90)))</f>
        <v>-0.204872984734696</v>
      </c>
      <c r="S90" s="1" t="str">
        <f>IMDIV(IMSUB(IMPRODUCT(K90,O90),IMPRODUCT(L90,P90)),IMSUM(IMPRODUCT(K90,O90),IMPRODUCT(L90,P90)))</f>
        <v>-0.371476896441682</v>
      </c>
      <c r="T90" s="1" t="str">
        <f>IMDIV(IMSUB(IMPRODUCT(M90,P90),IMPRODUCT(L90,Q90)),IMSUM(IMPRODUCT(M90,P90),IMPRODUCT(L90,Q90)))</f>
        <v>0.345892380941702-2.14178729229287E-003i</v>
      </c>
      <c r="U90" s="1" t="str">
        <f>IMDIV(IMSUB(IMPRODUCT(L90,P90),IMPRODUCT(M90,Q90)),IMSUM(IMPRODUCT(L90,P90),IMPRODUCT(M90,Q90)))</f>
        <v>-0.666823821668934+1.53382297014153E-003i</v>
      </c>
      <c r="V90" s="1" t="str">
        <f>IMPRODUCT(2*PI()*J90/H90,IMPRODUCT(L90,P90))</f>
        <v>3.03723887076351</v>
      </c>
      <c r="W90" s="1" t="str">
        <f>IMDIV(IMSUM(R90,IMPRODUCT(T90,IMEXP(IMPRODUCT("0-2i",V90)))),IMSUM(1,IMPRODUCT(R90,IMPRODUCT(T90,IMEXP(IMPRODUCT("0-2i",V90))))))</f>
        <v>0.142771113109164+7.69486333484721E-002i</v>
      </c>
      <c r="X90" s="1" t="str">
        <f>IMDIV(IMSUM(S90,IMPRODUCT(U90,IMEXP(IMPRODUCT("0-2i",V90)))),IMSUM(1,IMPRODUCT(S90,IMPRODUCT(U90,IMEXP(IMPRODUCT("0-2i",V90))))))</f>
        <v>-0.827408720655977-7.61859922953069E-002i</v>
      </c>
      <c r="Y90" s="1">
        <f>ATAN(IMABS(W90)/IMABS(X90))</f>
        <v>0.19276873242313625</v>
      </c>
      <c r="Z90" s="1">
        <f>IMAGINARY(IMLN(IMDIV(IMDIV(W90,X90),Y90)))</f>
        <v>-2.73907998166337</v>
      </c>
      <c r="AA90" s="1">
        <f t="shared" si="3"/>
        <v>0</v>
      </c>
      <c r="AB90" s="1">
        <f t="shared" si="4"/>
        <v>360</v>
      </c>
      <c r="AC90" s="1">
        <f>DEGREES(IMABS(Y90))</f>
        <v>11.044834789932377</v>
      </c>
      <c r="AD90" s="1">
        <f t="shared" si="5"/>
        <v>203.06227730191796</v>
      </c>
    </row>
    <row r="91" spans="1:30" ht="14.25">
      <c r="A91" s="4">
        <v>1</v>
      </c>
      <c r="B91" s="5">
        <v>0</v>
      </c>
      <c r="C91" s="4">
        <v>1.2</v>
      </c>
      <c r="D91" s="5">
        <v>0</v>
      </c>
      <c r="E91" s="4">
        <v>3.85</v>
      </c>
      <c r="F91" s="4">
        <v>-0.02</v>
      </c>
      <c r="G91" s="4">
        <v>70</v>
      </c>
      <c r="H91" s="4">
        <v>6330</v>
      </c>
      <c r="I91" s="1">
        <v>4240.868245071627</v>
      </c>
      <c r="J91" s="1">
        <v>4200</v>
      </c>
      <c r="K91" s="1" t="str">
        <f>COMPLEX(A91,B91)</f>
        <v>1</v>
      </c>
      <c r="L91" s="1" t="str">
        <f>COMPLEX(C91,D91)</f>
        <v>1.2</v>
      </c>
      <c r="M91" s="1" t="str">
        <f>COMPLEX(E91,F91)</f>
        <v>3.85-2E-002i</v>
      </c>
      <c r="N91" s="1" t="str">
        <f>COMPLEX(RADIANS(G91),0)</f>
        <v>1.22173047639603</v>
      </c>
      <c r="O91" s="1" t="str">
        <f>IMSQRT(IMSUB("1.0-0i",IMPRODUCT(IMSIN(N91),IMSIN(N91))))</f>
        <v>0.34202014332567</v>
      </c>
      <c r="P91" s="1" t="str">
        <f>IMDIV(IMSQRT(IMSUB(IMPRODUCT(L91,L91),IMPRODUCT(IMPRODUCT(K91,K91),IMSIN(N91)^2))),L91)</f>
        <v>0.621924532332519</v>
      </c>
      <c r="Q91" s="1" t="str">
        <f>IMDIV(IMSQRT(IMSUB(IMPRODUCT(M91,M91),IMPRODUCT(IMPRODUCT(K91,K91),IMSIN(N91)^2))),M91)</f>
        <v>0.969758644260474-3.19104068282549E-004i</v>
      </c>
      <c r="R91" s="1" t="str">
        <f>IMDIV(IMSUB(IMPRODUCT(L91,O91),IMPRODUCT(K91,P91)),IMSUM(IMPRODUCT(L91,O91),IMPRODUCT(K91,P91)))</f>
        <v>-0.204872984734696</v>
      </c>
      <c r="S91" s="1" t="str">
        <f>IMDIV(IMSUB(IMPRODUCT(K91,O91),IMPRODUCT(L91,P91)),IMSUM(IMPRODUCT(K91,O91),IMPRODUCT(L91,P91)))</f>
        <v>-0.371476896441682</v>
      </c>
      <c r="T91" s="1" t="str">
        <f>IMDIV(IMSUB(IMPRODUCT(M91,P91),IMPRODUCT(L91,Q91)),IMSUM(IMPRODUCT(M91,P91),IMPRODUCT(L91,Q91)))</f>
        <v>0.345892380941702-2.14178729229287E-003i</v>
      </c>
      <c r="U91" s="1" t="str">
        <f>IMDIV(IMSUB(IMPRODUCT(L91,P91),IMPRODUCT(M91,Q91)),IMSUM(IMPRODUCT(L91,P91),IMPRODUCT(M91,Q91)))</f>
        <v>-0.666823821668934+1.53382297014153E-003i</v>
      </c>
      <c r="V91" s="1" t="str">
        <f>IMPRODUCT(2*PI()*J91/H91,IMPRODUCT(L91,P91))</f>
        <v>3.1113178676114</v>
      </c>
      <c r="W91" s="1" t="str">
        <f>IMDIV(IMSUM(R91,IMPRODUCT(T91,IMEXP(IMPRODUCT("0-2i",V91)))),IMSUM(1,IMPRODUCT(R91,IMPRODUCT(T91,IMEXP(IMPRODUCT("0-2i",V91))))))</f>
        <v>0.151128835183442+2.08502269659698E-002i</v>
      </c>
      <c r="X91" s="1" t="str">
        <f>IMDIV(IMSUM(S91,IMPRODUCT(U91,IMEXP(IMPRODUCT("0-2i",V91)))),IMSUM(1,IMPRODUCT(S91,IMPRODUCT(U91,IMEXP(IMPRODUCT("0-2i",V91))))))</f>
        <v>-0.831788542970007-2.15067435866275E-002i</v>
      </c>
      <c r="Y91" s="1">
        <f>ATAN(IMABS(W91)/IMABS(X91))</f>
        <v>0.1813369906586885</v>
      </c>
      <c r="Z91" s="1">
        <f>IMAGINARY(IMLN(IMDIV(IMDIV(W91,X91),Y91)))</f>
        <v>-3.03034511764833</v>
      </c>
      <c r="AA91" s="1">
        <f t="shared" si="3"/>
        <v>0</v>
      </c>
      <c r="AB91" s="1">
        <f t="shared" si="4"/>
        <v>360</v>
      </c>
      <c r="AC91" s="1">
        <f>DEGREES(IMABS(Y91))</f>
        <v>10.389844234346086</v>
      </c>
      <c r="AD91" s="1">
        <f t="shared" si="5"/>
        <v>186.37401429067577</v>
      </c>
    </row>
    <row r="92" spans="1:30" ht="14.25">
      <c r="A92" s="4">
        <v>1</v>
      </c>
      <c r="B92" s="5">
        <v>0</v>
      </c>
      <c r="C92" s="4">
        <v>1.2</v>
      </c>
      <c r="D92" s="5">
        <v>0</v>
      </c>
      <c r="E92" s="4">
        <v>3.85</v>
      </c>
      <c r="F92" s="4">
        <v>-0.02</v>
      </c>
      <c r="G92" s="4">
        <v>70</v>
      </c>
      <c r="H92" s="4">
        <v>6330</v>
      </c>
      <c r="I92" s="1">
        <v>4240.868245071627</v>
      </c>
      <c r="J92" s="1">
        <v>4300</v>
      </c>
      <c r="K92" s="1" t="str">
        <f>COMPLEX(A92,B92)</f>
        <v>1</v>
      </c>
      <c r="L92" s="1" t="str">
        <f>COMPLEX(C92,D92)</f>
        <v>1.2</v>
      </c>
      <c r="M92" s="1" t="str">
        <f>COMPLEX(E92,F92)</f>
        <v>3.85-2E-002i</v>
      </c>
      <c r="N92" s="1" t="str">
        <f>COMPLEX(RADIANS(G92),0)</f>
        <v>1.22173047639603</v>
      </c>
      <c r="O92" s="1" t="str">
        <f>IMSQRT(IMSUB("1.0-0i",IMPRODUCT(IMSIN(N92),IMSIN(N92))))</f>
        <v>0.34202014332567</v>
      </c>
      <c r="P92" s="1" t="str">
        <f>IMDIV(IMSQRT(IMSUB(IMPRODUCT(L92,L92),IMPRODUCT(IMPRODUCT(K92,K92),IMSIN(N92)^2))),L92)</f>
        <v>0.621924532332519</v>
      </c>
      <c r="Q92" s="1" t="str">
        <f>IMDIV(IMSQRT(IMSUB(IMPRODUCT(M92,M92),IMPRODUCT(IMPRODUCT(K92,K92),IMSIN(N92)^2))),M92)</f>
        <v>0.969758644260474-3.19104068282549E-004i</v>
      </c>
      <c r="R92" s="1" t="str">
        <f>IMDIV(IMSUB(IMPRODUCT(L92,O92),IMPRODUCT(K92,P92)),IMSUM(IMPRODUCT(L92,O92),IMPRODUCT(K92,P92)))</f>
        <v>-0.204872984734696</v>
      </c>
      <c r="S92" s="1" t="str">
        <f>IMDIV(IMSUB(IMPRODUCT(K92,O92),IMPRODUCT(L92,P92)),IMSUM(IMPRODUCT(K92,O92),IMPRODUCT(L92,P92)))</f>
        <v>-0.371476896441682</v>
      </c>
      <c r="T92" s="1" t="str">
        <f>IMDIV(IMSUB(IMPRODUCT(M92,P92),IMPRODUCT(L92,Q92)),IMSUM(IMPRODUCT(M92,P92),IMPRODUCT(L92,Q92)))</f>
        <v>0.345892380941702-2.14178729229287E-003i</v>
      </c>
      <c r="U92" s="1" t="str">
        <f>IMDIV(IMSUB(IMPRODUCT(L92,P92),IMPRODUCT(M92,Q92)),IMSUM(IMPRODUCT(L92,P92),IMPRODUCT(M92,Q92)))</f>
        <v>-0.666823821668934+1.53382297014153E-003i</v>
      </c>
      <c r="V92" s="1" t="str">
        <f>IMPRODUCT(2*PI()*J92/H92,IMPRODUCT(L92,P92))</f>
        <v>3.18539686445929</v>
      </c>
      <c r="W92" s="1" t="str">
        <f>IMDIV(IMSUM(R92,IMPRODUCT(T92,IMEXP(IMPRODUCT("0-2i",V92)))),IMSUM(1,IMPRODUCT(R92,IMPRODUCT(T92,IMEXP(IMPRODUCT("0-2i",V92))))))</f>
        <v>0.149838671027684-3.59272637052421E-002i</v>
      </c>
      <c r="X92" s="1" t="str">
        <f>IMDIV(IMSUM(S92,IMPRODUCT(U92,IMEXP(IMPRODUCT("0-2i",V92)))),IMSUM(1,IMPRODUCT(S92,IMPRODUCT(U92,IMEXP(IMPRODUCT("0-2i",V92))))))</f>
        <v>-0.831265979737773+3.3194725486939E-002i</v>
      </c>
      <c r="Y92" s="1">
        <f>ATAN(IMABS(W92)/IMABS(X92))</f>
        <v>0.18313969011217046</v>
      </c>
      <c r="Z92" s="1">
        <f>IMAGINARY(IMLN(IMDIV(IMDIV(W92,X92),Y92)))</f>
        <v>2.94617387692842</v>
      </c>
      <c r="AA92" s="1">
        <f t="shared" si="3"/>
        <v>0</v>
      </c>
      <c r="AB92" s="1">
        <f t="shared" si="4"/>
        <v>0</v>
      </c>
      <c r="AC92" s="1">
        <f>DEGREES(IMABS(Y92))</f>
        <v>10.49313130476114</v>
      </c>
      <c r="AD92" s="1">
        <f t="shared" si="5"/>
        <v>168.8033288596937</v>
      </c>
    </row>
    <row r="93" spans="1:8" ht="14.25">
      <c r="A93" s="4"/>
      <c r="B93" s="5"/>
      <c r="C93" s="4"/>
      <c r="D93" s="5"/>
      <c r="E93" s="4"/>
      <c r="F93" s="4"/>
      <c r="G93" s="4"/>
      <c r="H93" s="4"/>
    </row>
    <row r="94" spans="1:30" ht="14.25">
      <c r="A94" s="4">
        <v>1</v>
      </c>
      <c r="B94" s="5">
        <v>0</v>
      </c>
      <c r="C94" s="4">
        <v>1.8</v>
      </c>
      <c r="D94" s="5">
        <v>0</v>
      </c>
      <c r="E94" s="4">
        <v>3.85</v>
      </c>
      <c r="F94" s="4">
        <v>-0.02</v>
      </c>
      <c r="G94" s="4">
        <v>70</v>
      </c>
      <c r="H94" s="4">
        <v>6330</v>
      </c>
      <c r="I94" s="1">
        <v>2061.559958416895</v>
      </c>
      <c r="J94" s="1">
        <v>0</v>
      </c>
      <c r="K94" s="1" t="str">
        <f>COMPLEX(A94,B94)</f>
        <v>1</v>
      </c>
      <c r="L94" s="1" t="str">
        <f>COMPLEX(C94,D94)</f>
        <v>1.8</v>
      </c>
      <c r="M94" s="1" t="str">
        <f>COMPLEX(E94,F94)</f>
        <v>3.85-2E-002i</v>
      </c>
      <c r="N94" s="1" t="str">
        <f>COMPLEX(RADIANS(G94),0)</f>
        <v>1.22173047639603</v>
      </c>
      <c r="O94" s="1" t="str">
        <f>IMSQRT(IMSUB("1.0-0i",IMPRODUCT(IMSIN(N94),IMSIN(N94))))</f>
        <v>0.34202014332567</v>
      </c>
      <c r="P94" s="1" t="str">
        <f>IMDIV(IMSQRT(IMSUB(IMPRODUCT(L94,L94),IMPRODUCT(IMPRODUCT(K94,K94),IMSIN(N94)^2))),L94)</f>
        <v>0.852913991734483</v>
      </c>
      <c r="Q94" s="1" t="str">
        <f>IMDIV(IMSQRT(IMSUB(IMPRODUCT(M94,M94),IMPRODUCT(IMPRODUCT(K94,K94),IMSIN(N94)^2))),M94)</f>
        <v>0.969758644260474-3.19104068282549E-004i</v>
      </c>
      <c r="R94" s="1" t="str">
        <f>IMDIV(IMSUB(IMPRODUCT(L94,O94),IMPRODUCT(K94,P94)),IMSUM(IMPRODUCT(L94,O94),IMPRODUCT(K94,P94)))</f>
        <v>-0.161572771373268</v>
      </c>
      <c r="S94" s="1" t="str">
        <f>IMDIV(IMSUB(IMPRODUCT(K94,O94),IMPRODUCT(L94,P94)),IMSUM(IMPRODUCT(K94,O94),IMPRODUCT(L94,P94)))</f>
        <v>-0.635618750165191</v>
      </c>
      <c r="T94" s="1" t="str">
        <f>IMDIV(IMSUB(IMPRODUCT(M94,P94),IMPRODUCT(L94,Q94)),IMSUM(IMPRODUCT(M94,P94),IMPRODUCT(L94,Q94)))</f>
        <v>0.305847127078526-2.2052822977138E-003i</v>
      </c>
      <c r="U94" s="1" t="str">
        <f>IMDIV(IMSUB(IMPRODUCT(L94,P94),IMPRODUCT(M94,Q94)),IMSUM(IMPRODUCT(L94,P94),IMPRODUCT(M94,Q94)))</f>
        <v>-0.41724154631756+2.28109387020366E-003i</v>
      </c>
      <c r="V94" s="1" t="str">
        <f>IMPRODUCT(2*PI()*J94/H94,IMPRODUCT(L94,P94))</f>
        <v>0</v>
      </c>
      <c r="W94" s="1" t="str">
        <f>IMDIV(IMSUM(R94,IMPRODUCT(T94,IMEXP(IMPRODUCT("0-2i",V94)))),IMSUM(1,IMPRODUCT(R94,IMPRODUCT(T94,IMEXP(IMPRODUCT("0-2i",V94))))))</f>
        <v>0.151773641268734-2.37681536395643E-003i</v>
      </c>
      <c r="X94" s="1" t="str">
        <f>IMDIV(IMSUM(S94,IMPRODUCT(U94,IMEXP(IMPRODUCT("0-2i",V94)))),IMSUM(1,IMPRODUCT(S94,IMPRODUCT(U94,IMEXP(IMPRODUCT("0-2i",V94))))))</f>
        <v>-0.832165726396752+8.49293549261085E-004i</v>
      </c>
      <c r="Y94" s="1">
        <f>ATAN(IMABS(W94)/IMABS(X94))</f>
        <v>0.18042262374255277</v>
      </c>
      <c r="Z94" s="1">
        <f>IMAGINARY(IMLN(IMDIV(IMDIV(W94,X94),Y94)))</f>
        <v>3.12695425098365</v>
      </c>
      <c r="AA94" s="1">
        <f t="shared" si="3"/>
        <v>0</v>
      </c>
      <c r="AB94" s="1">
        <f t="shared" si="4"/>
        <v>0</v>
      </c>
      <c r="AC94" s="1">
        <f>DEGREES(IMABS(Y94))</f>
        <v>10.337454869125116</v>
      </c>
      <c r="AD94" s="1">
        <f t="shared" si="5"/>
        <v>179.16128131185468</v>
      </c>
    </row>
    <row r="95" spans="1:30" ht="14.25">
      <c r="A95" s="4">
        <v>1</v>
      </c>
      <c r="B95" s="5">
        <v>0</v>
      </c>
      <c r="C95" s="4">
        <v>1.8</v>
      </c>
      <c r="D95" s="5">
        <v>0</v>
      </c>
      <c r="E95" s="4">
        <v>3.85</v>
      </c>
      <c r="F95" s="4">
        <v>-0.02</v>
      </c>
      <c r="G95" s="4">
        <v>70</v>
      </c>
      <c r="H95" s="4">
        <v>6330</v>
      </c>
      <c r="I95" s="1">
        <v>2061.559958416895</v>
      </c>
      <c r="J95" s="1">
        <v>100</v>
      </c>
      <c r="K95" s="1" t="str">
        <f>COMPLEX(A95,B95)</f>
        <v>1</v>
      </c>
      <c r="L95" s="1" t="str">
        <f>COMPLEX(C95,D95)</f>
        <v>1.8</v>
      </c>
      <c r="M95" s="1" t="str">
        <f>COMPLEX(E95,F95)</f>
        <v>3.85-2E-002i</v>
      </c>
      <c r="N95" s="1" t="str">
        <f>COMPLEX(RADIANS(G95),0)</f>
        <v>1.22173047639603</v>
      </c>
      <c r="O95" s="1" t="str">
        <f>IMSQRT(IMSUB("1.0-0i",IMPRODUCT(IMSIN(N95),IMSIN(N95))))</f>
        <v>0.34202014332567</v>
      </c>
      <c r="P95" s="1" t="str">
        <f>IMDIV(IMSQRT(IMSUB(IMPRODUCT(L95,L95),IMPRODUCT(IMPRODUCT(K95,K95),IMSIN(N95)^2))),L95)</f>
        <v>0.852913991734483</v>
      </c>
      <c r="Q95" s="1" t="str">
        <f>IMDIV(IMSQRT(IMSUB(IMPRODUCT(M95,M95),IMPRODUCT(IMPRODUCT(K95,K95),IMSIN(N95)^2))),M95)</f>
        <v>0.969758644260474-3.19104068282549E-004i</v>
      </c>
      <c r="R95" s="1" t="str">
        <f>IMDIV(IMSUB(IMPRODUCT(L95,O95),IMPRODUCT(K95,P95)),IMSUM(IMPRODUCT(L95,O95),IMPRODUCT(K95,P95)))</f>
        <v>-0.161572771373268</v>
      </c>
      <c r="S95" s="1" t="str">
        <f>IMDIV(IMSUB(IMPRODUCT(K95,O95),IMPRODUCT(L95,P95)),IMSUM(IMPRODUCT(K95,O95),IMPRODUCT(L95,P95)))</f>
        <v>-0.635618750165191</v>
      </c>
      <c r="T95" s="1" t="str">
        <f>IMDIV(IMSUB(IMPRODUCT(M95,P95),IMPRODUCT(L95,Q95)),IMSUM(IMPRODUCT(M95,P95),IMPRODUCT(L95,Q95)))</f>
        <v>0.305847127078526-2.2052822977138E-003i</v>
      </c>
      <c r="U95" s="1" t="str">
        <f>IMDIV(IMSUB(IMPRODUCT(L95,P95),IMPRODUCT(M95,Q95)),IMSUM(IMPRODUCT(L95,P95),IMPRODUCT(M95,Q95)))</f>
        <v>-0.41724154631756+2.28109387020366E-003i</v>
      </c>
      <c r="V95" s="1" t="str">
        <f>IMPRODUCT(2*PI()*J95/H95,IMPRODUCT(L95,P95))</f>
        <v>0.152389099369308</v>
      </c>
      <c r="W95" s="1" t="str">
        <f>IMDIV(IMSUM(R95,IMPRODUCT(T95,IMEXP(IMPRODUCT("0-2i",V95)))),IMSUM(1,IMPRODUCT(R95,IMPRODUCT(T95,IMEXP(IMPRODUCT("0-2i",V95))))))</f>
        <v>0.134307128819509-0.100654016507881i</v>
      </c>
      <c r="X95" s="1" t="str">
        <f>IMDIV(IMSUM(S95,IMPRODUCT(U95,IMEXP(IMPRODUCT("0-2i",V95)))),IMSUM(1,IMPRODUCT(S95,IMPRODUCT(U95,IMEXP(IMPRODUCT("0-2i",V95))))))</f>
        <v>-0.827790585858476+4.81889426796572E-002i</v>
      </c>
      <c r="Y95" s="1">
        <f>ATAN(IMABS(W95)/IMABS(X95))</f>
        <v>0.19971337083156032</v>
      </c>
      <c r="Z95" s="1">
        <f>IMAGINARY(IMLN(IMDIV(IMDIV(W95,X95),Y95)))</f>
        <v>2.55660367515361</v>
      </c>
      <c r="AA95" s="1">
        <f t="shared" si="3"/>
        <v>0</v>
      </c>
      <c r="AB95" s="1">
        <f t="shared" si="4"/>
        <v>0</v>
      </c>
      <c r="AC95" s="1">
        <f>DEGREES(IMABS(Y95))</f>
        <v>11.442733260979526</v>
      </c>
      <c r="AD95" s="1">
        <f t="shared" si="5"/>
        <v>146.48260047393717</v>
      </c>
    </row>
    <row r="96" spans="1:30" ht="14.25">
      <c r="A96" s="4">
        <v>1</v>
      </c>
      <c r="B96" s="5">
        <v>0</v>
      </c>
      <c r="C96" s="4">
        <v>1.8</v>
      </c>
      <c r="D96" s="5">
        <v>0</v>
      </c>
      <c r="E96" s="4">
        <v>3.85</v>
      </c>
      <c r="F96" s="4">
        <v>-0.02</v>
      </c>
      <c r="G96" s="4">
        <v>70</v>
      </c>
      <c r="H96" s="4">
        <v>6330</v>
      </c>
      <c r="I96" s="1">
        <v>2061.559958416895</v>
      </c>
      <c r="J96" s="1">
        <v>200</v>
      </c>
      <c r="K96" s="1" t="str">
        <f>COMPLEX(A96,B96)</f>
        <v>1</v>
      </c>
      <c r="L96" s="1" t="str">
        <f>COMPLEX(C96,D96)</f>
        <v>1.8</v>
      </c>
      <c r="M96" s="1" t="str">
        <f>COMPLEX(E96,F96)</f>
        <v>3.85-2E-002i</v>
      </c>
      <c r="N96" s="1" t="str">
        <f>COMPLEX(RADIANS(G96),0)</f>
        <v>1.22173047639603</v>
      </c>
      <c r="O96" s="1" t="str">
        <f>IMSQRT(IMSUB("1.0-0i",IMPRODUCT(IMSIN(N96),IMSIN(N96))))</f>
        <v>0.34202014332567</v>
      </c>
      <c r="P96" s="1" t="str">
        <f>IMDIV(IMSQRT(IMSUB(IMPRODUCT(L96,L96),IMPRODUCT(IMPRODUCT(K96,K96),IMSIN(N96)^2))),L96)</f>
        <v>0.852913991734483</v>
      </c>
      <c r="Q96" s="1" t="str">
        <f>IMDIV(IMSQRT(IMSUB(IMPRODUCT(M96,M96),IMPRODUCT(IMPRODUCT(K96,K96),IMSIN(N96)^2))),M96)</f>
        <v>0.969758644260474-3.19104068282549E-004i</v>
      </c>
      <c r="R96" s="1" t="str">
        <f>IMDIV(IMSUB(IMPRODUCT(L96,O96),IMPRODUCT(K96,P96)),IMSUM(IMPRODUCT(L96,O96),IMPRODUCT(K96,P96)))</f>
        <v>-0.161572771373268</v>
      </c>
      <c r="S96" s="1" t="str">
        <f>IMDIV(IMSUB(IMPRODUCT(K96,O96),IMPRODUCT(L96,P96)),IMSUM(IMPRODUCT(K96,O96),IMPRODUCT(L96,P96)))</f>
        <v>-0.635618750165191</v>
      </c>
      <c r="T96" s="1" t="str">
        <f>IMDIV(IMSUB(IMPRODUCT(M96,P96),IMPRODUCT(L96,Q96)),IMSUM(IMPRODUCT(M96,P96),IMPRODUCT(L96,Q96)))</f>
        <v>0.305847127078526-2.2052822977138E-003i</v>
      </c>
      <c r="U96" s="1" t="str">
        <f>IMDIV(IMSUB(IMPRODUCT(L96,P96),IMPRODUCT(M96,Q96)),IMSUM(IMPRODUCT(L96,P96),IMPRODUCT(M96,Q96)))</f>
        <v>-0.41724154631756+2.28109387020366E-003i</v>
      </c>
      <c r="V96" s="1" t="str">
        <f>IMPRODUCT(2*PI()*J96/H96,IMPRODUCT(L96,P96))</f>
        <v>0.304778198738616</v>
      </c>
      <c r="W96" s="1" t="str">
        <f>IMDIV(IMSUM(R96,IMPRODUCT(T96,IMEXP(IMPRODUCT("0-2i",V96)))),IMSUM(1,IMPRODUCT(R96,IMPRODUCT(T96,IMEXP(IMPRODUCT("0-2i",V96))))))</f>
        <v>8.60563020036775E-002-0.186901029618133i</v>
      </c>
      <c r="X96" s="1" t="str">
        <f>IMDIV(IMSUM(S96,IMPRODUCT(U96,IMEXP(IMPRODUCT("0-2i",V96)))),IMSUM(1,IMPRODUCT(S96,IMPRODUCT(U96,IMEXP(IMPRODUCT("0-2i",V96))))))</f>
        <v>-0.814566330880139+9.54265950970009E-002i</v>
      </c>
      <c r="Y96" s="1">
        <f>ATAN(IMABS(W96)/IMABS(X96))</f>
        <v>0.24581278236578316</v>
      </c>
      <c r="Z96" s="1">
        <f>IMAGINARY(IMLN(IMDIV(IMDIV(W96,X96),Y96)))</f>
        <v>2.1189149858039</v>
      </c>
      <c r="AA96" s="1">
        <f t="shared" si="3"/>
        <v>0</v>
      </c>
      <c r="AB96" s="1">
        <f t="shared" si="4"/>
        <v>0</v>
      </c>
      <c r="AC96" s="1">
        <f>DEGREES(IMABS(Y96))</f>
        <v>14.084034979927203</v>
      </c>
      <c r="AD96" s="1">
        <f t="shared" si="5"/>
        <v>121.40488583358622</v>
      </c>
    </row>
    <row r="97" spans="1:30" ht="14.25">
      <c r="A97" s="4">
        <v>1</v>
      </c>
      <c r="B97" s="5">
        <v>0</v>
      </c>
      <c r="C97" s="4">
        <v>1.8</v>
      </c>
      <c r="D97" s="5">
        <v>0</v>
      </c>
      <c r="E97" s="4">
        <v>3.85</v>
      </c>
      <c r="F97" s="4">
        <v>-0.02</v>
      </c>
      <c r="G97" s="4">
        <v>70</v>
      </c>
      <c r="H97" s="4">
        <v>6330</v>
      </c>
      <c r="I97" s="1">
        <v>2061.559958416895</v>
      </c>
      <c r="J97" s="1">
        <v>300</v>
      </c>
      <c r="K97" s="1" t="str">
        <f>COMPLEX(A97,B97)</f>
        <v>1</v>
      </c>
      <c r="L97" s="1" t="str">
        <f>COMPLEX(C97,D97)</f>
        <v>1.8</v>
      </c>
      <c r="M97" s="1" t="str">
        <f>COMPLEX(E97,F97)</f>
        <v>3.85-2E-002i</v>
      </c>
      <c r="N97" s="1" t="str">
        <f>COMPLEX(RADIANS(G97),0)</f>
        <v>1.22173047639603</v>
      </c>
      <c r="O97" s="1" t="str">
        <f>IMSQRT(IMSUB("1.0-0i",IMPRODUCT(IMSIN(N97),IMSIN(N97))))</f>
        <v>0.34202014332567</v>
      </c>
      <c r="P97" s="1" t="str">
        <f>IMDIV(IMSQRT(IMSUB(IMPRODUCT(L97,L97),IMPRODUCT(IMPRODUCT(K97,K97),IMSIN(N97)^2))),L97)</f>
        <v>0.852913991734483</v>
      </c>
      <c r="Q97" s="1" t="str">
        <f>IMDIV(IMSQRT(IMSUB(IMPRODUCT(M97,M97),IMPRODUCT(IMPRODUCT(K97,K97),IMSIN(N97)^2))),M97)</f>
        <v>0.969758644260474-3.19104068282549E-004i</v>
      </c>
      <c r="R97" s="1" t="str">
        <f>IMDIV(IMSUB(IMPRODUCT(L97,O97),IMPRODUCT(K97,P97)),IMSUM(IMPRODUCT(L97,O97),IMPRODUCT(K97,P97)))</f>
        <v>-0.161572771373268</v>
      </c>
      <c r="S97" s="1" t="str">
        <f>IMDIV(IMSUB(IMPRODUCT(K97,O97),IMPRODUCT(L97,P97)),IMSUM(IMPRODUCT(K97,O97),IMPRODUCT(L97,P97)))</f>
        <v>-0.635618750165191</v>
      </c>
      <c r="T97" s="1" t="str">
        <f>IMDIV(IMSUB(IMPRODUCT(M97,P97),IMPRODUCT(L97,Q97)),IMSUM(IMPRODUCT(M97,P97),IMPRODUCT(L97,Q97)))</f>
        <v>0.305847127078526-2.2052822977138E-003i</v>
      </c>
      <c r="U97" s="1" t="str">
        <f>IMDIV(IMSUB(IMPRODUCT(L97,P97),IMPRODUCT(M97,Q97)),IMSUM(IMPRODUCT(L97,P97),IMPRODUCT(M97,Q97)))</f>
        <v>-0.41724154631756+2.28109387020366E-003i</v>
      </c>
      <c r="V97" s="1" t="str">
        <f>IMPRODUCT(2*PI()*J97/H97,IMPRODUCT(L97,P97))</f>
        <v>0.457167298107924</v>
      </c>
      <c r="W97" s="1" t="str">
        <f>IMDIV(IMSUM(R97,IMPRODUCT(T97,IMEXP(IMPRODUCT("0-2i",V97)))),IMSUM(1,IMPRODUCT(R97,IMPRODUCT(T97,IMEXP(IMPRODUCT("0-2i",V97))))))</f>
        <v>1.38507775462909E-002-0.251689847372495i</v>
      </c>
      <c r="X97" s="1" t="str">
        <f>IMDIV(IMSUM(S97,IMPRODUCT(U97,IMEXP(IMPRODUCT("0-2i",V97)))),IMSUM(1,IMPRODUCT(S97,IMPRODUCT(U97,IMEXP(IMPRODUCT("0-2i",V97))))))</f>
        <v>-0.791279777138695+0.142133943863931i</v>
      </c>
      <c r="Y97" s="1">
        <f>ATAN(IMABS(W97)/IMABS(X97))</f>
        <v>0.30383445141606985</v>
      </c>
      <c r="Z97" s="1">
        <f>IMAGINARY(IMLN(IMDIV(IMDIV(W97,X97),Y97)))</f>
        <v>1.80350207576041</v>
      </c>
      <c r="AA97" s="1">
        <f t="shared" si="3"/>
        <v>0</v>
      </c>
      <c r="AB97" s="1">
        <f t="shared" si="4"/>
        <v>0</v>
      </c>
      <c r="AC97" s="1">
        <f>DEGREES(IMABS(Y97))</f>
        <v>17.408431736813462</v>
      </c>
      <c r="AD97" s="1">
        <f t="shared" si="5"/>
        <v>103.33305728415476</v>
      </c>
    </row>
    <row r="98" spans="1:30" ht="14.25">
      <c r="A98" s="4">
        <v>1</v>
      </c>
      <c r="B98" s="5">
        <v>0</v>
      </c>
      <c r="C98" s="4">
        <v>1.8</v>
      </c>
      <c r="D98" s="5">
        <v>0</v>
      </c>
      <c r="E98" s="4">
        <v>3.85</v>
      </c>
      <c r="F98" s="4">
        <v>-0.02</v>
      </c>
      <c r="G98" s="4">
        <v>70</v>
      </c>
      <c r="H98" s="4">
        <v>6330</v>
      </c>
      <c r="I98" s="1">
        <v>2061.559958416895</v>
      </c>
      <c r="J98" s="1">
        <v>400</v>
      </c>
      <c r="K98" s="1" t="str">
        <f>COMPLEX(A98,B98)</f>
        <v>1</v>
      </c>
      <c r="L98" s="1" t="str">
        <f>COMPLEX(C98,D98)</f>
        <v>1.8</v>
      </c>
      <c r="M98" s="1" t="str">
        <f>COMPLEX(E98,F98)</f>
        <v>3.85-2E-002i</v>
      </c>
      <c r="N98" s="1" t="str">
        <f>COMPLEX(RADIANS(G98),0)</f>
        <v>1.22173047639603</v>
      </c>
      <c r="O98" s="1" t="str">
        <f>IMSQRT(IMSUB("1.0-0i",IMPRODUCT(IMSIN(N98),IMSIN(N98))))</f>
        <v>0.34202014332567</v>
      </c>
      <c r="P98" s="1" t="str">
        <f>IMDIV(IMSQRT(IMSUB(IMPRODUCT(L98,L98),IMPRODUCT(IMPRODUCT(K98,K98),IMSIN(N98)^2))),L98)</f>
        <v>0.852913991734483</v>
      </c>
      <c r="Q98" s="1" t="str">
        <f>IMDIV(IMSQRT(IMSUB(IMPRODUCT(M98,M98),IMPRODUCT(IMPRODUCT(K98,K98),IMSIN(N98)^2))),M98)</f>
        <v>0.969758644260474-3.19104068282549E-004i</v>
      </c>
      <c r="R98" s="1" t="str">
        <f>IMDIV(IMSUB(IMPRODUCT(L98,O98),IMPRODUCT(K98,P98)),IMSUM(IMPRODUCT(L98,O98),IMPRODUCT(K98,P98)))</f>
        <v>-0.161572771373268</v>
      </c>
      <c r="S98" s="1" t="str">
        <f>IMDIV(IMSUB(IMPRODUCT(K98,O98),IMPRODUCT(L98,P98)),IMSUM(IMPRODUCT(K98,O98),IMPRODUCT(L98,P98)))</f>
        <v>-0.635618750165191</v>
      </c>
      <c r="T98" s="1" t="str">
        <f>IMDIV(IMSUB(IMPRODUCT(M98,P98),IMPRODUCT(L98,Q98)),IMSUM(IMPRODUCT(M98,P98),IMPRODUCT(L98,Q98)))</f>
        <v>0.305847127078526-2.2052822977138E-003i</v>
      </c>
      <c r="U98" s="1" t="str">
        <f>IMDIV(IMSUB(IMPRODUCT(L98,P98),IMPRODUCT(M98,Q98)),IMSUM(IMPRODUCT(L98,P98),IMPRODUCT(M98,Q98)))</f>
        <v>-0.41724154631756+2.28109387020366E-003i</v>
      </c>
      <c r="V98" s="1" t="str">
        <f>IMPRODUCT(2*PI()*J98/H98,IMPRODUCT(L98,P98))</f>
        <v>0.609556397477232</v>
      </c>
      <c r="W98" s="1" t="str">
        <f>IMDIV(IMSUM(R98,IMPRODUCT(T98,IMEXP(IMPRODUCT("0-2i",V98)))),IMSUM(1,IMPRODUCT(R98,IMPRODUCT(T98,IMEXP(IMPRODUCT("0-2i",V98))))))</f>
        <v>-7.29605509800599E-002-0.28932174485797i</v>
      </c>
      <c r="X98" s="1" t="str">
        <f>IMDIV(IMSUM(S98,IMPRODUCT(U98,IMEXP(IMPRODUCT("0-2i",V98)))),IMSUM(1,IMPRODUCT(S98,IMPRODUCT(U98,IMEXP(IMPRODUCT("0-2i",V98))))))</f>
        <v>-0.755856504496125+0.187086126420023i</v>
      </c>
      <c r="Y98" s="1">
        <f>ATAN(IMABS(W98)/IMABS(X98))</f>
        <v>0.3659344179871097</v>
      </c>
      <c r="Z98" s="1">
        <f>IMAGINARY(IMLN(IMDIV(IMDIV(W98,X98),Y98)))</f>
        <v>1.56640777928155</v>
      </c>
      <c r="AA98" s="1">
        <f t="shared" si="3"/>
        <v>0</v>
      </c>
      <c r="AB98" s="1">
        <f t="shared" si="4"/>
        <v>0</v>
      </c>
      <c r="AC98" s="1">
        <f>DEGREES(IMABS(Y98))</f>
        <v>20.966497729237542</v>
      </c>
      <c r="AD98" s="1">
        <f t="shared" si="5"/>
        <v>89.74855474929261</v>
      </c>
    </row>
    <row r="99" spans="1:30" ht="14.25">
      <c r="A99" s="4">
        <v>1</v>
      </c>
      <c r="B99" s="5">
        <v>0</v>
      </c>
      <c r="C99" s="4">
        <v>1.8</v>
      </c>
      <c r="D99" s="5">
        <v>0</v>
      </c>
      <c r="E99" s="4">
        <v>3.85</v>
      </c>
      <c r="F99" s="4">
        <v>-0.02</v>
      </c>
      <c r="G99" s="4">
        <v>70</v>
      </c>
      <c r="H99" s="4">
        <v>6330</v>
      </c>
      <c r="I99" s="1">
        <v>2061.559958416895</v>
      </c>
      <c r="J99" s="1">
        <v>500</v>
      </c>
      <c r="K99" s="1" t="str">
        <f>COMPLEX(A99,B99)</f>
        <v>1</v>
      </c>
      <c r="L99" s="1" t="str">
        <f>COMPLEX(C99,D99)</f>
        <v>1.8</v>
      </c>
      <c r="M99" s="1" t="str">
        <f>COMPLEX(E99,F99)</f>
        <v>3.85-2E-002i</v>
      </c>
      <c r="N99" s="1" t="str">
        <f>COMPLEX(RADIANS(G99),0)</f>
        <v>1.22173047639603</v>
      </c>
      <c r="O99" s="1" t="str">
        <f>IMSQRT(IMSUB("1.0-0i",IMPRODUCT(IMSIN(N99),IMSIN(N99))))</f>
        <v>0.34202014332567</v>
      </c>
      <c r="P99" s="1" t="str">
        <f>IMDIV(IMSQRT(IMSUB(IMPRODUCT(L99,L99),IMPRODUCT(IMPRODUCT(K99,K99),IMSIN(N99)^2))),L99)</f>
        <v>0.852913991734483</v>
      </c>
      <c r="Q99" s="1" t="str">
        <f>IMDIV(IMSQRT(IMSUB(IMPRODUCT(M99,M99),IMPRODUCT(IMPRODUCT(K99,K99),IMSIN(N99)^2))),M99)</f>
        <v>0.969758644260474-3.19104068282549E-004i</v>
      </c>
      <c r="R99" s="1" t="str">
        <f>IMDIV(IMSUB(IMPRODUCT(L99,O99),IMPRODUCT(K99,P99)),IMSUM(IMPRODUCT(L99,O99),IMPRODUCT(K99,P99)))</f>
        <v>-0.161572771373268</v>
      </c>
      <c r="S99" s="1" t="str">
        <f>IMDIV(IMSUB(IMPRODUCT(K99,O99),IMPRODUCT(L99,P99)),IMSUM(IMPRODUCT(K99,O99),IMPRODUCT(L99,P99)))</f>
        <v>-0.635618750165191</v>
      </c>
      <c r="T99" s="1" t="str">
        <f>IMDIV(IMSUB(IMPRODUCT(M99,P99),IMPRODUCT(L99,Q99)),IMSUM(IMPRODUCT(M99,P99),IMPRODUCT(L99,Q99)))</f>
        <v>0.305847127078526-2.2052822977138E-003i</v>
      </c>
      <c r="U99" s="1" t="str">
        <f>IMDIV(IMSUB(IMPRODUCT(L99,P99),IMPRODUCT(M99,Q99)),IMSUM(IMPRODUCT(L99,P99),IMPRODUCT(M99,Q99)))</f>
        <v>-0.41724154631756+2.28109387020366E-003i</v>
      </c>
      <c r="V99" s="1" t="str">
        <f>IMPRODUCT(2*PI()*J99/H99,IMPRODUCT(L99,P99))</f>
        <v>0.76194549684654</v>
      </c>
      <c r="W99" s="1" t="str">
        <f>IMDIV(IMSUM(R99,IMPRODUCT(T99,IMEXP(IMPRODUCT("0-2i",V99)))),IMSUM(1,IMPRODUCT(R99,IMPRODUCT(T99,IMEXP(IMPRODUCT("0-2i",V99))))))</f>
        <v>-0.164476309665663-0.298077046019183i</v>
      </c>
      <c r="X99" s="1" t="str">
        <f>IMDIV(IMSUM(S99,IMPRODUCT(U99,IMEXP(IMPRODUCT("0-2i",V99)))),IMSUM(1,IMPRODUCT(S99,IMPRODUCT(U99,IMEXP(IMPRODUCT("0-2i",V99))))))</f>
        <v>-0.705427634974796+0.227464287616466i</v>
      </c>
      <c r="Y99" s="1">
        <f>ATAN(IMABS(W99)/IMABS(X99))</f>
        <v>0.43057655581531357</v>
      </c>
      <c r="Z99" s="1">
        <f>IMAGINARY(IMLN(IMDIV(IMDIV(W99,X99),Y99)))</f>
        <v>1.37850159594751</v>
      </c>
      <c r="AA99" s="1">
        <f t="shared" si="3"/>
        <v>0</v>
      </c>
      <c r="AB99" s="1">
        <f t="shared" si="4"/>
        <v>0</v>
      </c>
      <c r="AC99" s="1">
        <f>DEGREES(IMABS(Y99))</f>
        <v>24.67021940549659</v>
      </c>
      <c r="AD99" s="1">
        <f t="shared" si="5"/>
        <v>78.98232349984063</v>
      </c>
    </row>
    <row r="100" spans="1:30" ht="14.25">
      <c r="A100" s="4">
        <v>1</v>
      </c>
      <c r="B100" s="5">
        <v>0</v>
      </c>
      <c r="C100" s="4">
        <v>1.8</v>
      </c>
      <c r="D100" s="5">
        <v>0</v>
      </c>
      <c r="E100" s="4">
        <v>3.85</v>
      </c>
      <c r="F100" s="4">
        <v>-0.02</v>
      </c>
      <c r="G100" s="4">
        <v>70</v>
      </c>
      <c r="H100" s="4">
        <v>6330</v>
      </c>
      <c r="I100" s="1">
        <v>2061.559958416895</v>
      </c>
      <c r="J100" s="1">
        <v>600</v>
      </c>
      <c r="K100" s="1" t="str">
        <f>COMPLEX(A100,B100)</f>
        <v>1</v>
      </c>
      <c r="L100" s="1" t="str">
        <f>COMPLEX(C100,D100)</f>
        <v>1.8</v>
      </c>
      <c r="M100" s="1" t="str">
        <f>COMPLEX(E100,F100)</f>
        <v>3.85-2E-002i</v>
      </c>
      <c r="N100" s="1" t="str">
        <f>COMPLEX(RADIANS(G100),0)</f>
        <v>1.22173047639603</v>
      </c>
      <c r="O100" s="1" t="str">
        <f>IMSQRT(IMSUB("1.0-0i",IMPRODUCT(IMSIN(N100),IMSIN(N100))))</f>
        <v>0.34202014332567</v>
      </c>
      <c r="P100" s="1" t="str">
        <f>IMDIV(IMSQRT(IMSUB(IMPRODUCT(L100,L100),IMPRODUCT(IMPRODUCT(K100,K100),IMSIN(N100)^2))),L100)</f>
        <v>0.852913991734483</v>
      </c>
      <c r="Q100" s="1" t="str">
        <f>IMDIV(IMSQRT(IMSUB(IMPRODUCT(M100,M100),IMPRODUCT(IMPRODUCT(K100,K100),IMSIN(N100)^2))),M100)</f>
        <v>0.969758644260474-3.19104068282549E-004i</v>
      </c>
      <c r="R100" s="1" t="str">
        <f>IMDIV(IMSUB(IMPRODUCT(L100,O100),IMPRODUCT(K100,P100)),IMSUM(IMPRODUCT(L100,O100),IMPRODUCT(K100,P100)))</f>
        <v>-0.161572771373268</v>
      </c>
      <c r="S100" s="1" t="str">
        <f>IMDIV(IMSUB(IMPRODUCT(K100,O100),IMPRODUCT(L100,P100)),IMSUM(IMPRODUCT(K100,O100),IMPRODUCT(L100,P100)))</f>
        <v>-0.635618750165191</v>
      </c>
      <c r="T100" s="1" t="str">
        <f>IMDIV(IMSUB(IMPRODUCT(M100,P100),IMPRODUCT(L100,Q100)),IMSUM(IMPRODUCT(M100,P100),IMPRODUCT(L100,Q100)))</f>
        <v>0.305847127078526-2.2052822977138E-003i</v>
      </c>
      <c r="U100" s="1" t="str">
        <f>IMDIV(IMSUB(IMPRODUCT(L100,P100),IMPRODUCT(M100,Q100)),IMSUM(IMPRODUCT(L100,P100),IMPRODUCT(M100,Q100)))</f>
        <v>-0.41724154631756+2.28109387020366E-003i</v>
      </c>
      <c r="V100" s="1" t="str">
        <f>IMPRODUCT(2*PI()*J100/H100,IMPRODUCT(L100,P100))</f>
        <v>0.914334596215848</v>
      </c>
      <c r="W100" s="1" t="str">
        <f>IMDIV(IMSUM(R100,IMPRODUCT(T100,IMEXP(IMPRODUCT("0-2i",V100)))),IMSUM(1,IMPRODUCT(R100,IMPRODUCT(T100,IMEXP(IMPRODUCT("0-2i",V100))))))</f>
        <v>-0.251775840329161-0.279544900041743i</v>
      </c>
      <c r="X100" s="1" t="str">
        <f>IMDIV(IMSUM(S100,IMPRODUCT(U100,IMEXP(IMPRODUCT("0-2i",V100)))),IMSUM(1,IMPRODUCT(S100,IMPRODUCT(U100,IMEXP(IMPRODUCT("0-2i",V100))))))</f>
        <v>-0.636926794292962+0.257547285594461i</v>
      </c>
      <c r="Y100" s="1">
        <f>ATAN(IMABS(W100)/IMABS(X100))</f>
        <v>0.5009955834048243</v>
      </c>
      <c r="Z100" s="1">
        <f>IMAGINARY(IMLN(IMDIV(IMDIV(W100,X100),Y100)))</f>
        <v>1.22187361920257</v>
      </c>
      <c r="AA100" s="1">
        <f t="shared" si="3"/>
        <v>0</v>
      </c>
      <c r="AB100" s="1">
        <f t="shared" si="4"/>
        <v>0</v>
      </c>
      <c r="AC100" s="1">
        <f>DEGREES(IMABS(Y100))</f>
        <v>28.70493248379086</v>
      </c>
      <c r="AD100" s="1">
        <f t="shared" si="5"/>
        <v>70.00820147868237</v>
      </c>
    </row>
    <row r="101" spans="1:30" ht="14.25">
      <c r="A101" s="4">
        <v>1</v>
      </c>
      <c r="B101" s="5">
        <v>0</v>
      </c>
      <c r="C101" s="4">
        <v>1.8</v>
      </c>
      <c r="D101" s="5">
        <v>0</v>
      </c>
      <c r="E101" s="4">
        <v>3.85</v>
      </c>
      <c r="F101" s="4">
        <v>-0.02</v>
      </c>
      <c r="G101" s="4">
        <v>70</v>
      </c>
      <c r="H101" s="4">
        <v>6330</v>
      </c>
      <c r="I101" s="1">
        <v>2061.559958416895</v>
      </c>
      <c r="J101" s="1">
        <v>700</v>
      </c>
      <c r="K101" s="1" t="str">
        <f>COMPLEX(A101,B101)</f>
        <v>1</v>
      </c>
      <c r="L101" s="1" t="str">
        <f>COMPLEX(C101,D101)</f>
        <v>1.8</v>
      </c>
      <c r="M101" s="1" t="str">
        <f>COMPLEX(E101,F101)</f>
        <v>3.85-2E-002i</v>
      </c>
      <c r="N101" s="1" t="str">
        <f>COMPLEX(RADIANS(G101),0)</f>
        <v>1.22173047639603</v>
      </c>
      <c r="O101" s="1" t="str">
        <f>IMSQRT(IMSUB("1.0-0i",IMPRODUCT(IMSIN(N101),IMSIN(N101))))</f>
        <v>0.34202014332567</v>
      </c>
      <c r="P101" s="1" t="str">
        <f>IMDIV(IMSQRT(IMSUB(IMPRODUCT(L101,L101),IMPRODUCT(IMPRODUCT(K101,K101),IMSIN(N101)^2))),L101)</f>
        <v>0.852913991734483</v>
      </c>
      <c r="Q101" s="1" t="str">
        <f>IMDIV(IMSQRT(IMSUB(IMPRODUCT(M101,M101),IMPRODUCT(IMPRODUCT(K101,K101),IMSIN(N101)^2))),M101)</f>
        <v>0.969758644260474-3.19104068282549E-004i</v>
      </c>
      <c r="R101" s="1" t="str">
        <f>IMDIV(IMSUB(IMPRODUCT(L101,O101),IMPRODUCT(K101,P101)),IMSUM(IMPRODUCT(L101,O101),IMPRODUCT(K101,P101)))</f>
        <v>-0.161572771373268</v>
      </c>
      <c r="S101" s="1" t="str">
        <f>IMDIV(IMSUB(IMPRODUCT(K101,O101),IMPRODUCT(L101,P101)),IMSUM(IMPRODUCT(K101,O101),IMPRODUCT(L101,P101)))</f>
        <v>-0.635618750165191</v>
      </c>
      <c r="T101" s="1" t="str">
        <f>IMDIV(IMSUB(IMPRODUCT(M101,P101),IMPRODUCT(L101,Q101)),IMSUM(IMPRODUCT(M101,P101),IMPRODUCT(L101,Q101)))</f>
        <v>0.305847127078526-2.2052822977138E-003i</v>
      </c>
      <c r="U101" s="1" t="str">
        <f>IMDIV(IMSUB(IMPRODUCT(L101,P101),IMPRODUCT(M101,Q101)),IMSUM(IMPRODUCT(L101,P101),IMPRODUCT(M101,Q101)))</f>
        <v>-0.41724154631756+2.28109387020366E-003i</v>
      </c>
      <c r="V101" s="1" t="str">
        <f>IMPRODUCT(2*PI()*J101/H101,IMPRODUCT(L101,P101))</f>
        <v>1.06672369558516</v>
      </c>
      <c r="W101" s="1" t="str">
        <f>IMDIV(IMSUM(R101,IMPRODUCT(T101,IMEXP(IMPRODUCT("0-2i",V101)))),IMSUM(1,IMPRODUCT(R101,IMPRODUCT(T101,IMEXP(IMPRODUCT("0-2i",V101))))))</f>
        <v>-0.327732600160941-0.237552512897014i</v>
      </c>
      <c r="X101" s="1" t="str">
        <f>IMDIV(IMSUM(S101,IMPRODUCT(U101,IMEXP(IMPRODUCT("0-2i",V101)))),IMSUM(1,IMPRODUCT(S101,IMPRODUCT(U101,IMEXP(IMPRODUCT("0-2i",V101))))))</f>
        <v>-0.54918273769351+0.26704012577456i</v>
      </c>
      <c r="Y101" s="1">
        <f>ATAN(IMABS(W101)/IMABS(X101))</f>
        <v>0.5853463850337427</v>
      </c>
      <c r="Z101" s="1">
        <f>IMAGINARY(IMLN(IMDIV(IMDIV(W101,X101),Y101)))</f>
        <v>1.07978819313242</v>
      </c>
      <c r="AA101" s="1">
        <f t="shared" si="3"/>
        <v>0</v>
      </c>
      <c r="AB101" s="1">
        <f t="shared" si="4"/>
        <v>0</v>
      </c>
      <c r="AC101" s="1">
        <f>DEGREES(IMABS(Y101))</f>
        <v>33.537877415673115</v>
      </c>
      <c r="AD101" s="1">
        <f t="shared" si="5"/>
        <v>61.86730623454469</v>
      </c>
    </row>
    <row r="102" spans="1:30" ht="14.25">
      <c r="A102" s="4">
        <v>1</v>
      </c>
      <c r="B102" s="5">
        <v>0</v>
      </c>
      <c r="C102" s="4">
        <v>1.8</v>
      </c>
      <c r="D102" s="5">
        <v>0</v>
      </c>
      <c r="E102" s="4">
        <v>3.85</v>
      </c>
      <c r="F102" s="4">
        <v>-0.02</v>
      </c>
      <c r="G102" s="4">
        <v>70</v>
      </c>
      <c r="H102" s="4">
        <v>6330</v>
      </c>
      <c r="I102" s="1">
        <v>2061.559958416895</v>
      </c>
      <c r="J102" s="1">
        <v>800</v>
      </c>
      <c r="K102" s="1" t="str">
        <f>COMPLEX(A102,B102)</f>
        <v>1</v>
      </c>
      <c r="L102" s="1" t="str">
        <f>COMPLEX(C102,D102)</f>
        <v>1.8</v>
      </c>
      <c r="M102" s="1" t="str">
        <f>COMPLEX(E102,F102)</f>
        <v>3.85-2E-002i</v>
      </c>
      <c r="N102" s="1" t="str">
        <f>COMPLEX(RADIANS(G102),0)</f>
        <v>1.22173047639603</v>
      </c>
      <c r="O102" s="1" t="str">
        <f>IMSQRT(IMSUB("1.0-0i",IMPRODUCT(IMSIN(N102),IMSIN(N102))))</f>
        <v>0.34202014332567</v>
      </c>
      <c r="P102" s="1" t="str">
        <f>IMDIV(IMSQRT(IMSUB(IMPRODUCT(L102,L102),IMPRODUCT(IMPRODUCT(K102,K102),IMSIN(N102)^2))),L102)</f>
        <v>0.852913991734483</v>
      </c>
      <c r="Q102" s="1" t="str">
        <f>IMDIV(IMSQRT(IMSUB(IMPRODUCT(M102,M102),IMPRODUCT(IMPRODUCT(K102,K102),IMSIN(N102)^2))),M102)</f>
        <v>0.969758644260474-3.19104068282549E-004i</v>
      </c>
      <c r="R102" s="1" t="str">
        <f>IMDIV(IMSUB(IMPRODUCT(L102,O102),IMPRODUCT(K102,P102)),IMSUM(IMPRODUCT(L102,O102),IMPRODUCT(K102,P102)))</f>
        <v>-0.161572771373268</v>
      </c>
      <c r="S102" s="1" t="str">
        <f>IMDIV(IMSUB(IMPRODUCT(K102,O102),IMPRODUCT(L102,P102)),IMSUM(IMPRODUCT(K102,O102),IMPRODUCT(L102,P102)))</f>
        <v>-0.635618750165191</v>
      </c>
      <c r="T102" s="1" t="str">
        <f>IMDIV(IMSUB(IMPRODUCT(M102,P102),IMPRODUCT(L102,Q102)),IMSUM(IMPRODUCT(M102,P102),IMPRODUCT(L102,Q102)))</f>
        <v>0.305847127078526-2.2052822977138E-003i</v>
      </c>
      <c r="U102" s="1" t="str">
        <f>IMDIV(IMSUB(IMPRODUCT(L102,P102),IMPRODUCT(M102,Q102)),IMSUM(IMPRODUCT(L102,P102),IMPRODUCT(M102,Q102)))</f>
        <v>-0.41724154631756+2.28109387020366E-003i</v>
      </c>
      <c r="V102" s="1" t="str">
        <f>IMPRODUCT(2*PI()*J102/H102,IMPRODUCT(L102,P102))</f>
        <v>1.21911279495446</v>
      </c>
      <c r="W102" s="1" t="str">
        <f>IMDIV(IMSUM(R102,IMPRODUCT(T102,IMEXP(IMPRODUCT("0-2i",V102)))),IMSUM(1,IMPRODUCT(R102,IMPRODUCT(T102,IMEXP(IMPRODUCT("0-2i",V102))))))</f>
        <v>-0.387191210732867-0.177149213255631i</v>
      </c>
      <c r="X102" s="1" t="str">
        <f>IMDIV(IMSUM(S102,IMPRODUCT(U102,IMEXP(IMPRODUCT("0-2i",V102)))),IMSUM(1,IMPRODUCT(S102,IMPRODUCT(U102,IMEXP(IMPRODUCT("0-2i",V102))))))</f>
        <v>-0.447976057142131+0.240689081243046i</v>
      </c>
      <c r="Y102" s="1">
        <f>ATAN(IMABS(W102)/IMABS(X102))</f>
        <v>0.6970640822885154</v>
      </c>
      <c r="Z102" s="1">
        <f>IMAGINARY(IMLN(IMDIV(IMDIV(W102,X102),Y102)))</f>
        <v>0.922118946690759</v>
      </c>
      <c r="AA102" s="1">
        <f t="shared" si="3"/>
        <v>0</v>
      </c>
      <c r="AB102" s="1">
        <f t="shared" si="4"/>
        <v>0</v>
      </c>
      <c r="AC102" s="1">
        <f>DEGREES(IMABS(Y102))</f>
        <v>39.93882996529185</v>
      </c>
      <c r="AD102" s="1">
        <f t="shared" si="5"/>
        <v>52.833523854429444</v>
      </c>
    </row>
    <row r="103" spans="1:30" ht="14.25">
      <c r="A103" s="4">
        <v>1</v>
      </c>
      <c r="B103" s="5">
        <v>0</v>
      </c>
      <c r="C103" s="4">
        <v>1.8</v>
      </c>
      <c r="D103" s="5">
        <v>0</v>
      </c>
      <c r="E103" s="4">
        <v>3.85</v>
      </c>
      <c r="F103" s="4">
        <v>-0.02</v>
      </c>
      <c r="G103" s="4">
        <v>70</v>
      </c>
      <c r="H103" s="4">
        <v>6330</v>
      </c>
      <c r="I103" s="1">
        <v>2061.559958416895</v>
      </c>
      <c r="J103" s="1">
        <v>900</v>
      </c>
      <c r="K103" s="1" t="str">
        <f>COMPLEX(A103,B103)</f>
        <v>1</v>
      </c>
      <c r="L103" s="1" t="str">
        <f>COMPLEX(C103,D103)</f>
        <v>1.8</v>
      </c>
      <c r="M103" s="1" t="str">
        <f>COMPLEX(E103,F103)</f>
        <v>3.85-2E-002i</v>
      </c>
      <c r="N103" s="1" t="str">
        <f>COMPLEX(RADIANS(G103),0)</f>
        <v>1.22173047639603</v>
      </c>
      <c r="O103" s="1" t="str">
        <f>IMSQRT(IMSUB("1.0-0i",IMPRODUCT(IMSIN(N103),IMSIN(N103))))</f>
        <v>0.34202014332567</v>
      </c>
      <c r="P103" s="1" t="str">
        <f>IMDIV(IMSQRT(IMSUB(IMPRODUCT(L103,L103),IMPRODUCT(IMPRODUCT(K103,K103),IMSIN(N103)^2))),L103)</f>
        <v>0.852913991734483</v>
      </c>
      <c r="Q103" s="1" t="str">
        <f>IMDIV(IMSQRT(IMSUB(IMPRODUCT(M103,M103),IMPRODUCT(IMPRODUCT(K103,K103),IMSIN(N103)^2))),M103)</f>
        <v>0.969758644260474-3.19104068282549E-004i</v>
      </c>
      <c r="R103" s="1" t="str">
        <f>IMDIV(IMSUB(IMPRODUCT(L103,O103),IMPRODUCT(K103,P103)),IMSUM(IMPRODUCT(L103,O103),IMPRODUCT(K103,P103)))</f>
        <v>-0.161572771373268</v>
      </c>
      <c r="S103" s="1" t="str">
        <f>IMDIV(IMSUB(IMPRODUCT(K103,O103),IMPRODUCT(L103,P103)),IMSUM(IMPRODUCT(K103,O103),IMPRODUCT(L103,P103)))</f>
        <v>-0.635618750165191</v>
      </c>
      <c r="T103" s="1" t="str">
        <f>IMDIV(IMSUB(IMPRODUCT(M103,P103),IMPRODUCT(L103,Q103)),IMSUM(IMPRODUCT(M103,P103),IMPRODUCT(L103,Q103)))</f>
        <v>0.305847127078526-2.2052822977138E-003i</v>
      </c>
      <c r="U103" s="1" t="str">
        <f>IMDIV(IMSUB(IMPRODUCT(L103,P103),IMPRODUCT(M103,Q103)),IMSUM(IMPRODUCT(L103,P103),IMPRODUCT(M103,Q103)))</f>
        <v>-0.41724154631756+2.28109387020366E-003i</v>
      </c>
      <c r="V103" s="1" t="str">
        <f>IMPRODUCT(2*PI()*J103/H103,IMPRODUCT(L103,P103))</f>
        <v>1.37150189432377</v>
      </c>
      <c r="W103" s="1" t="str">
        <f>IMDIV(IMSUM(R103,IMPRODUCT(T103,IMEXP(IMPRODUCT("0-2i",V103)))),IMSUM(1,IMPRODUCT(R103,IMPRODUCT(T103,IMEXP(IMPRODUCT("0-2i",V103))))))</f>
        <v>-0.426763598906073-0.103882030237944i</v>
      </c>
      <c r="X103" s="1" t="str">
        <f>IMDIV(IMSUM(S103,IMPRODUCT(U103,IMEXP(IMPRODUCT("0-2i",V103)))),IMSUM(1,IMPRODUCT(S103,IMPRODUCT(U103,IMEXP(IMPRODUCT("0-2i",V103))))))</f>
        <v>-0.353467364808672+0.164136185055941i</v>
      </c>
      <c r="Y103" s="1">
        <f>ATAN(IMABS(W103)/IMABS(X103))</f>
        <v>0.8450508257240399</v>
      </c>
      <c r="Z103" s="1">
        <f>IMAGINARY(IMLN(IMDIV(IMDIV(W103,X103),Y103)))</f>
        <v>0.673506016974442</v>
      </c>
      <c r="AA103" s="1">
        <f t="shared" si="3"/>
        <v>0</v>
      </c>
      <c r="AB103" s="1">
        <f t="shared" si="4"/>
        <v>0</v>
      </c>
      <c r="AC103" s="1">
        <f>DEGREES(IMABS(Y103))</f>
        <v>48.41784578803274</v>
      </c>
      <c r="AD103" s="1">
        <f t="shared" si="5"/>
        <v>38.589052249301915</v>
      </c>
    </row>
    <row r="104" spans="1:30" ht="14.25">
      <c r="A104" s="4">
        <v>1</v>
      </c>
      <c r="B104" s="5">
        <v>0</v>
      </c>
      <c r="C104" s="4">
        <v>1.8</v>
      </c>
      <c r="D104" s="5">
        <v>0</v>
      </c>
      <c r="E104" s="4">
        <v>3.85</v>
      </c>
      <c r="F104" s="4">
        <v>-0.02</v>
      </c>
      <c r="G104" s="4">
        <v>70</v>
      </c>
      <c r="H104" s="4">
        <v>6330</v>
      </c>
      <c r="I104" s="1">
        <v>2061.559958416895</v>
      </c>
      <c r="J104" s="1">
        <v>1000</v>
      </c>
      <c r="K104" s="1" t="str">
        <f>COMPLEX(A104,B104)</f>
        <v>1</v>
      </c>
      <c r="L104" s="1" t="str">
        <f>COMPLEX(C104,D104)</f>
        <v>1.8</v>
      </c>
      <c r="M104" s="1" t="str">
        <f>COMPLEX(E104,F104)</f>
        <v>3.85-2E-002i</v>
      </c>
      <c r="N104" s="1" t="str">
        <f>COMPLEX(RADIANS(G104),0)</f>
        <v>1.22173047639603</v>
      </c>
      <c r="O104" s="1" t="str">
        <f>IMSQRT(IMSUB("1.0-0i",IMPRODUCT(IMSIN(N104),IMSIN(N104))))</f>
        <v>0.34202014332567</v>
      </c>
      <c r="P104" s="1" t="str">
        <f>IMDIV(IMSQRT(IMSUB(IMPRODUCT(L104,L104),IMPRODUCT(IMPRODUCT(K104,K104),IMSIN(N104)^2))),L104)</f>
        <v>0.852913991734483</v>
      </c>
      <c r="Q104" s="1" t="str">
        <f>IMDIV(IMSQRT(IMSUB(IMPRODUCT(M104,M104),IMPRODUCT(IMPRODUCT(K104,K104),IMSIN(N104)^2))),M104)</f>
        <v>0.969758644260474-3.19104068282549E-004i</v>
      </c>
      <c r="R104" s="1" t="str">
        <f>IMDIV(IMSUB(IMPRODUCT(L104,O104),IMPRODUCT(K104,P104)),IMSUM(IMPRODUCT(L104,O104),IMPRODUCT(K104,P104)))</f>
        <v>-0.161572771373268</v>
      </c>
      <c r="S104" s="1" t="str">
        <f>IMDIV(IMSUB(IMPRODUCT(K104,O104),IMPRODUCT(L104,P104)),IMSUM(IMPRODUCT(K104,O104),IMPRODUCT(L104,P104)))</f>
        <v>-0.635618750165191</v>
      </c>
      <c r="T104" s="1" t="str">
        <f>IMDIV(IMSUB(IMPRODUCT(M104,P104),IMPRODUCT(L104,Q104)),IMSUM(IMPRODUCT(M104,P104),IMPRODUCT(L104,Q104)))</f>
        <v>0.305847127078526-2.2052822977138E-003i</v>
      </c>
      <c r="U104" s="1" t="str">
        <f>IMDIV(IMSUB(IMPRODUCT(L104,P104),IMPRODUCT(M104,Q104)),IMSUM(IMPRODUCT(L104,P104),IMPRODUCT(M104,Q104)))</f>
        <v>-0.41724154631756+2.28109387020366E-003i</v>
      </c>
      <c r="V104" s="1" t="str">
        <f>IMPRODUCT(2*PI()*J104/H104,IMPRODUCT(L104,P104))</f>
        <v>1.52389099369308</v>
      </c>
      <c r="W104" s="1" t="str">
        <f>IMDIV(IMSUM(R104,IMPRODUCT(T104,IMEXP(IMPRODUCT("0-2i",V104)))),IMSUM(1,IMPRODUCT(R104,IMPRODUCT(T104,IMEXP(IMPRODUCT("0-2i",V104))))))</f>
        <v>-0.444497879113304-2.34020295818866E-002i</v>
      </c>
      <c r="X104" s="1" t="str">
        <f>IMDIV(IMSUM(S104,IMPRODUCT(U104,IMEXP(IMPRODUCT("0-2i",V104)))),IMSUM(1,IMPRODUCT(S104,IMPRODUCT(U104,IMEXP(IMPRODUCT("0-2i",V104))))))</f>
        <v>-0.300269419149229+4.04814263906455E-002i</v>
      </c>
      <c r="Y104" s="1">
        <f>ATAN(IMABS(W104)/IMABS(X104))</f>
        <v>0.9731455030848282</v>
      </c>
      <c r="Z104" s="1">
        <f>IMAGINARY(IMLN(IMDIV(IMDIV(W104,X104),Y104)))</f>
        <v>0.186608685913526</v>
      </c>
      <c r="AA104" s="1">
        <f t="shared" si="3"/>
        <v>0</v>
      </c>
      <c r="AB104" s="1">
        <f t="shared" si="4"/>
        <v>0</v>
      </c>
      <c r="AC104" s="1">
        <f>DEGREES(IMABS(Y104))</f>
        <v>55.757130178895885</v>
      </c>
      <c r="AD104" s="1">
        <f t="shared" si="5"/>
        <v>10.691890123327417</v>
      </c>
    </row>
    <row r="105" spans="1:8" ht="14.25">
      <c r="A105" s="4"/>
      <c r="B105" s="5"/>
      <c r="C105" s="4"/>
      <c r="D105" s="5"/>
      <c r="E105" s="4"/>
      <c r="F105" s="4"/>
      <c r="G105" s="4"/>
      <c r="H105" s="4"/>
    </row>
    <row r="106" spans="1:30" ht="14.25">
      <c r="A106" s="4">
        <v>1</v>
      </c>
      <c r="B106" s="5">
        <v>0</v>
      </c>
      <c r="C106" s="4">
        <v>1.8</v>
      </c>
      <c r="D106" s="5">
        <v>0</v>
      </c>
      <c r="E106" s="4">
        <v>3.85</v>
      </c>
      <c r="F106" s="4">
        <v>-0.02</v>
      </c>
      <c r="G106" s="4">
        <v>70</v>
      </c>
      <c r="H106" s="4">
        <v>6330</v>
      </c>
      <c r="I106" s="1">
        <v>2061.559958416895</v>
      </c>
      <c r="J106" s="1">
        <v>1100</v>
      </c>
      <c r="K106" s="1" t="str">
        <f>COMPLEX(A106,B106)</f>
        <v>1</v>
      </c>
      <c r="L106" s="1" t="str">
        <f>COMPLEX(C106,D106)</f>
        <v>1.8</v>
      </c>
      <c r="M106" s="1" t="str">
        <f>COMPLEX(E106,F106)</f>
        <v>3.85-2E-002i</v>
      </c>
      <c r="N106" s="1" t="str">
        <f>COMPLEX(RADIANS(G106),0)</f>
        <v>1.22173047639603</v>
      </c>
      <c r="O106" s="1" t="str">
        <f>IMSQRT(IMSUB("1.0-0i",IMPRODUCT(IMSIN(N106),IMSIN(N106))))</f>
        <v>0.34202014332567</v>
      </c>
      <c r="P106" s="1" t="str">
        <f>IMDIV(IMSQRT(IMSUB(IMPRODUCT(L106,L106),IMPRODUCT(IMPRODUCT(K106,K106),IMSIN(N106)^2))),L106)</f>
        <v>0.852913991734483</v>
      </c>
      <c r="Q106" s="1" t="str">
        <f>IMDIV(IMSQRT(IMSUB(IMPRODUCT(M106,M106),IMPRODUCT(IMPRODUCT(K106,K106),IMSIN(N106)^2))),M106)</f>
        <v>0.969758644260474-3.19104068282549E-004i</v>
      </c>
      <c r="R106" s="1" t="str">
        <f>IMDIV(IMSUB(IMPRODUCT(L106,O106),IMPRODUCT(K106,P106)),IMSUM(IMPRODUCT(L106,O106),IMPRODUCT(K106,P106)))</f>
        <v>-0.161572771373268</v>
      </c>
      <c r="S106" s="1" t="str">
        <f>IMDIV(IMSUB(IMPRODUCT(K106,O106),IMPRODUCT(L106,P106)),IMSUM(IMPRODUCT(K106,O106),IMPRODUCT(L106,P106)))</f>
        <v>-0.635618750165191</v>
      </c>
      <c r="T106" s="1" t="str">
        <f>IMDIV(IMSUB(IMPRODUCT(M106,P106),IMPRODUCT(L106,Q106)),IMSUM(IMPRODUCT(M106,P106),IMPRODUCT(L106,Q106)))</f>
        <v>0.305847127078526-2.2052822977138E-003i</v>
      </c>
      <c r="U106" s="1" t="str">
        <f>IMDIV(IMSUB(IMPRODUCT(L106,P106),IMPRODUCT(M106,Q106)),IMSUM(IMPRODUCT(L106,P106),IMPRODUCT(M106,Q106)))</f>
        <v>-0.41724154631756+2.28109387020366E-003i</v>
      </c>
      <c r="V106" s="1" t="str">
        <f>IMPRODUCT(2*PI()*J106/H106,IMPRODUCT(L106,P106))</f>
        <v>1.67628009306239</v>
      </c>
      <c r="W106" s="1" t="str">
        <f>IMDIV(IMSUM(R106,IMPRODUCT(T106,IMEXP(IMPRODUCT("0-2i",V106)))),IMSUM(1,IMPRODUCT(R106,IMPRODUCT(T106,IMEXP(IMPRODUCT("0-2i",V106))))))</f>
        <v>-0.439595773725485+5.86698748244095E-002i</v>
      </c>
      <c r="X106" s="1" t="str">
        <f>IMDIV(IMSUM(S106,IMPRODUCT(U106,IMEXP(IMPRODUCT("0-2i",V106)))),IMSUM(1,IMPRODUCT(S106,IMPRODUCT(U106,IMEXP(IMPRODUCT("0-2i",V106))))))</f>
        <v>-0.315276517319873-9.66930050196726E-002i</v>
      </c>
      <c r="Y106" s="1">
        <f>ATAN(IMABS(W106)/IMABS(X106))</f>
        <v>0.9314197926447553</v>
      </c>
      <c r="Z106" s="1">
        <f>IMAGINARY(IMLN(IMDIV(IMDIV(W106,X106),Y106)))</f>
        <v>-0.430264680713685</v>
      </c>
      <c r="AA106" s="1">
        <f t="shared" si="3"/>
        <v>0</v>
      </c>
      <c r="AB106" s="1">
        <f t="shared" si="4"/>
        <v>360</v>
      </c>
      <c r="AC106" s="1">
        <f>DEGREES(IMABS(Y106))</f>
        <v>53.36642307349475</v>
      </c>
      <c r="AD106" s="1">
        <f t="shared" si="5"/>
        <v>335.34764972156194</v>
      </c>
    </row>
    <row r="107" spans="1:30" ht="14.25">
      <c r="A107" s="4">
        <v>1</v>
      </c>
      <c r="B107" s="5">
        <v>0</v>
      </c>
      <c r="C107" s="4">
        <v>1.8</v>
      </c>
      <c r="D107" s="5">
        <v>0</v>
      </c>
      <c r="E107" s="4">
        <v>3.85</v>
      </c>
      <c r="F107" s="4">
        <v>-0.02</v>
      </c>
      <c r="G107" s="4">
        <v>70</v>
      </c>
      <c r="H107" s="4">
        <v>6330</v>
      </c>
      <c r="I107" s="1">
        <v>2061.559958416895</v>
      </c>
      <c r="J107" s="1">
        <v>1200</v>
      </c>
      <c r="K107" s="1" t="str">
        <f>COMPLEX(A107,B107)</f>
        <v>1</v>
      </c>
      <c r="L107" s="1" t="str">
        <f>COMPLEX(C107,D107)</f>
        <v>1.8</v>
      </c>
      <c r="M107" s="1" t="str">
        <f>COMPLEX(E107,F107)</f>
        <v>3.85-2E-002i</v>
      </c>
      <c r="N107" s="1" t="str">
        <f>COMPLEX(RADIANS(G107),0)</f>
        <v>1.22173047639603</v>
      </c>
      <c r="O107" s="1" t="str">
        <f>IMSQRT(IMSUB("1.0-0i",IMPRODUCT(IMSIN(N107),IMSIN(N107))))</f>
        <v>0.34202014332567</v>
      </c>
      <c r="P107" s="1" t="str">
        <f>IMDIV(IMSQRT(IMSUB(IMPRODUCT(L107,L107),IMPRODUCT(IMPRODUCT(K107,K107),IMSIN(N107)^2))),L107)</f>
        <v>0.852913991734483</v>
      </c>
      <c r="Q107" s="1" t="str">
        <f>IMDIV(IMSQRT(IMSUB(IMPRODUCT(M107,M107),IMPRODUCT(IMPRODUCT(K107,K107),IMSIN(N107)^2))),M107)</f>
        <v>0.969758644260474-3.19104068282549E-004i</v>
      </c>
      <c r="R107" s="1" t="str">
        <f>IMDIV(IMSUB(IMPRODUCT(L107,O107),IMPRODUCT(K107,P107)),IMSUM(IMPRODUCT(L107,O107),IMPRODUCT(K107,P107)))</f>
        <v>-0.161572771373268</v>
      </c>
      <c r="S107" s="1" t="str">
        <f>IMDIV(IMSUB(IMPRODUCT(K107,O107),IMPRODUCT(L107,P107)),IMSUM(IMPRODUCT(K107,O107),IMPRODUCT(L107,P107)))</f>
        <v>-0.635618750165191</v>
      </c>
      <c r="T107" s="1" t="str">
        <f>IMDIV(IMSUB(IMPRODUCT(M107,P107),IMPRODUCT(L107,Q107)),IMSUM(IMPRODUCT(M107,P107),IMPRODUCT(L107,Q107)))</f>
        <v>0.305847127078526-2.2052822977138E-003i</v>
      </c>
      <c r="U107" s="1" t="str">
        <f>IMDIV(IMSUB(IMPRODUCT(L107,P107),IMPRODUCT(M107,Q107)),IMSUM(IMPRODUCT(L107,P107),IMPRODUCT(M107,Q107)))</f>
        <v>-0.41724154631756+2.28109387020366E-003i</v>
      </c>
      <c r="V107" s="1" t="str">
        <f>IMPRODUCT(2*PI()*J107/H107,IMPRODUCT(L107,P107))</f>
        <v>1.8286691924317</v>
      </c>
      <c r="W107" s="1" t="str">
        <f>IMDIV(IMSUM(R107,IMPRODUCT(T107,IMEXP(IMPRODUCT("0-2i",V107)))),IMSUM(1,IMPRODUCT(R107,IMPRODUCT(T107,IMEXP(IMPRODUCT("0-2i",V107))))))</f>
        <v>-0.412273269746016+0.13672803101475i</v>
      </c>
      <c r="X107" s="1" t="str">
        <f>IMDIV(IMSUM(S107,IMPRODUCT(U107,IMEXP(IMPRODUCT("0-2i",V107)))),IMSUM(1,IMPRODUCT(S107,IMPRODUCT(U107,IMEXP(IMPRODUCT("0-2i",V107))))))</f>
        <v>-0.390342384327935-0.202873596706432i</v>
      </c>
      <c r="Y107" s="1">
        <f>ATAN(IMABS(W107)/IMABS(X107))</f>
        <v>0.7790384761497086</v>
      </c>
      <c r="Z107" s="1">
        <f>IMAGINARY(IMLN(IMDIV(IMDIV(W107,X107),Y107)))</f>
        <v>-0.799538199742703</v>
      </c>
      <c r="AA107" s="1">
        <f t="shared" si="3"/>
        <v>0</v>
      </c>
      <c r="AB107" s="1">
        <f t="shared" si="4"/>
        <v>360</v>
      </c>
      <c r="AC107" s="1">
        <f>DEGREES(IMABS(Y107))</f>
        <v>44.63561676168134</v>
      </c>
      <c r="AD107" s="1">
        <f t="shared" si="5"/>
        <v>314.1898355952553</v>
      </c>
    </row>
    <row r="108" spans="1:30" ht="14.25">
      <c r="A108" s="4">
        <v>1</v>
      </c>
      <c r="B108" s="5">
        <v>0</v>
      </c>
      <c r="C108" s="4">
        <v>1.8</v>
      </c>
      <c r="D108" s="5">
        <v>0</v>
      </c>
      <c r="E108" s="4">
        <v>3.85</v>
      </c>
      <c r="F108" s="4">
        <v>-0.02</v>
      </c>
      <c r="G108" s="4">
        <v>70</v>
      </c>
      <c r="H108" s="4">
        <v>6330</v>
      </c>
      <c r="I108" s="1">
        <v>2061.559958416895</v>
      </c>
      <c r="J108" s="1">
        <v>1300</v>
      </c>
      <c r="K108" s="1" t="str">
        <f>COMPLEX(A108,B108)</f>
        <v>1</v>
      </c>
      <c r="L108" s="1" t="str">
        <f>COMPLEX(C108,D108)</f>
        <v>1.8</v>
      </c>
      <c r="M108" s="1" t="str">
        <f>COMPLEX(E108,F108)</f>
        <v>3.85-2E-002i</v>
      </c>
      <c r="N108" s="1" t="str">
        <f>COMPLEX(RADIANS(G108),0)</f>
        <v>1.22173047639603</v>
      </c>
      <c r="O108" s="1" t="str">
        <f>IMSQRT(IMSUB("1.0-0i",IMPRODUCT(IMSIN(N108),IMSIN(N108))))</f>
        <v>0.34202014332567</v>
      </c>
      <c r="P108" s="1" t="str">
        <f>IMDIV(IMSQRT(IMSUB(IMPRODUCT(L108,L108),IMPRODUCT(IMPRODUCT(K108,K108),IMSIN(N108)^2))),L108)</f>
        <v>0.852913991734483</v>
      </c>
      <c r="Q108" s="1" t="str">
        <f>IMDIV(IMSQRT(IMSUB(IMPRODUCT(M108,M108),IMPRODUCT(IMPRODUCT(K108,K108),IMSIN(N108)^2))),M108)</f>
        <v>0.969758644260474-3.19104068282549E-004i</v>
      </c>
      <c r="R108" s="1" t="str">
        <f>IMDIV(IMSUB(IMPRODUCT(L108,O108),IMPRODUCT(K108,P108)),IMSUM(IMPRODUCT(L108,O108),IMPRODUCT(K108,P108)))</f>
        <v>-0.161572771373268</v>
      </c>
      <c r="S108" s="1" t="str">
        <f>IMDIV(IMSUB(IMPRODUCT(K108,O108),IMPRODUCT(L108,P108)),IMSUM(IMPRODUCT(K108,O108),IMPRODUCT(L108,P108)))</f>
        <v>-0.635618750165191</v>
      </c>
      <c r="T108" s="1" t="str">
        <f>IMDIV(IMSUB(IMPRODUCT(M108,P108),IMPRODUCT(L108,Q108)),IMSUM(IMPRODUCT(M108,P108),IMPRODUCT(L108,Q108)))</f>
        <v>0.305847127078526-2.2052822977138E-003i</v>
      </c>
      <c r="U108" s="1" t="str">
        <f>IMDIV(IMSUB(IMPRODUCT(L108,P108),IMPRODUCT(M108,Q108)),IMSUM(IMPRODUCT(L108,P108),IMPRODUCT(M108,Q108)))</f>
        <v>-0.41724154631756+2.28109387020366E-003i</v>
      </c>
      <c r="V108" s="1" t="str">
        <f>IMPRODUCT(2*PI()*J108/H108,IMPRODUCT(L108,P108))</f>
        <v>1.981058291801</v>
      </c>
      <c r="W108" s="1" t="str">
        <f>IMDIV(IMSUM(R108,IMPRODUCT(T108,IMEXP(IMPRODUCT("0-2i",V108)))),IMSUM(1,IMPRODUCT(R108,IMPRODUCT(T108,IMEXP(IMPRODUCT("0-2i",V108))))))</f>
        <v>-0.363799831513277+0.205134282356615i</v>
      </c>
      <c r="X108" s="1" t="str">
        <f>IMDIV(IMSUM(S108,IMPRODUCT(U108,IMEXP(IMPRODUCT("0-2i",V108)))),IMSUM(1,IMPRODUCT(S108,IMPRODUCT(U108,IMEXP(IMPRODUCT("0-2i",V108))))))</f>
        <v>-0.491263731678247-0.257217618172374i</v>
      </c>
      <c r="Y108" s="1">
        <f>ATAN(IMABS(W108)/IMABS(X108))</f>
        <v>0.6455211011389752</v>
      </c>
      <c r="Z108" s="1">
        <f>IMAGINARY(IMLN(IMDIV(IMDIV(W108,X108),Y108)))</f>
        <v>-0.995762347763938</v>
      </c>
      <c r="AA108" s="1">
        <f t="shared" si="3"/>
        <v>0</v>
      </c>
      <c r="AB108" s="1">
        <f t="shared" si="4"/>
        <v>360</v>
      </c>
      <c r="AC108" s="1">
        <f>DEGREES(IMABS(Y108))</f>
        <v>36.98563468190084</v>
      </c>
      <c r="AD108" s="1">
        <f t="shared" si="5"/>
        <v>302.9470200750882</v>
      </c>
    </row>
    <row r="109" spans="1:30" ht="14.25">
      <c r="A109" s="4">
        <v>1</v>
      </c>
      <c r="B109" s="5">
        <v>0</v>
      </c>
      <c r="C109" s="4">
        <v>1.8</v>
      </c>
      <c r="D109" s="5">
        <v>0</v>
      </c>
      <c r="E109" s="4">
        <v>3.85</v>
      </c>
      <c r="F109" s="4">
        <v>-0.02</v>
      </c>
      <c r="G109" s="4">
        <v>70</v>
      </c>
      <c r="H109" s="4">
        <v>6330</v>
      </c>
      <c r="I109" s="1">
        <v>2061.559958416895</v>
      </c>
      <c r="J109" s="1">
        <v>1400</v>
      </c>
      <c r="K109" s="1" t="str">
        <f>COMPLEX(A109,B109)</f>
        <v>1</v>
      </c>
      <c r="L109" s="1" t="str">
        <f>COMPLEX(C109,D109)</f>
        <v>1.8</v>
      </c>
      <c r="M109" s="1" t="str">
        <f>COMPLEX(E109,F109)</f>
        <v>3.85-2E-002i</v>
      </c>
      <c r="N109" s="1" t="str">
        <f>COMPLEX(RADIANS(G109),0)</f>
        <v>1.22173047639603</v>
      </c>
      <c r="O109" s="1" t="str">
        <f>IMSQRT(IMSUB("1.0-0i",IMPRODUCT(IMSIN(N109),IMSIN(N109))))</f>
        <v>0.34202014332567</v>
      </c>
      <c r="P109" s="1" t="str">
        <f>IMDIV(IMSQRT(IMSUB(IMPRODUCT(L109,L109),IMPRODUCT(IMPRODUCT(K109,K109),IMSIN(N109)^2))),L109)</f>
        <v>0.852913991734483</v>
      </c>
      <c r="Q109" s="1" t="str">
        <f>IMDIV(IMSQRT(IMSUB(IMPRODUCT(M109,M109),IMPRODUCT(IMPRODUCT(K109,K109),IMSIN(N109)^2))),M109)</f>
        <v>0.969758644260474-3.19104068282549E-004i</v>
      </c>
      <c r="R109" s="1" t="str">
        <f>IMDIV(IMSUB(IMPRODUCT(L109,O109),IMPRODUCT(K109,P109)),IMSUM(IMPRODUCT(L109,O109),IMPRODUCT(K109,P109)))</f>
        <v>-0.161572771373268</v>
      </c>
      <c r="S109" s="1" t="str">
        <f>IMDIV(IMSUB(IMPRODUCT(K109,O109),IMPRODUCT(L109,P109)),IMSUM(IMPRODUCT(K109,O109),IMPRODUCT(L109,P109)))</f>
        <v>-0.635618750165191</v>
      </c>
      <c r="T109" s="1" t="str">
        <f>IMDIV(IMSUB(IMPRODUCT(M109,P109),IMPRODUCT(L109,Q109)),IMSUM(IMPRODUCT(M109,P109),IMPRODUCT(L109,Q109)))</f>
        <v>0.305847127078526-2.2052822977138E-003i</v>
      </c>
      <c r="U109" s="1" t="str">
        <f>IMDIV(IMSUB(IMPRODUCT(L109,P109),IMPRODUCT(M109,Q109)),IMSUM(IMPRODUCT(L109,P109),IMPRODUCT(M109,Q109)))</f>
        <v>-0.41724154631756+2.28109387020366E-003i</v>
      </c>
      <c r="V109" s="1" t="str">
        <f>IMPRODUCT(2*PI()*J109/H109,IMPRODUCT(L109,P109))</f>
        <v>2.13344739117031</v>
      </c>
      <c r="W109" s="1" t="str">
        <f>IMDIV(IMSUM(R109,IMPRODUCT(T109,IMEXP(IMPRODUCT("0-2i",V109)))),IMSUM(1,IMPRODUCT(R109,IMPRODUCT(T109,IMEXP(IMPRODUCT("0-2i",V109))))))</f>
        <v>-0.296706875037979+0.258253170429439i</v>
      </c>
      <c r="X109" s="1" t="str">
        <f>IMDIV(IMSUM(S109,IMPRODUCT(U109,IMEXP(IMPRODUCT("0-2i",V109)))),IMSUM(1,IMPRODUCT(S109,IMPRODUCT(U109,IMEXP(IMPRODUCT("0-2i",V109))))))</f>
        <v>-0.588276779731234-0.266446264747352i</v>
      </c>
      <c r="Y109" s="1">
        <f>ATAN(IMABS(W109)/IMABS(X109))</f>
        <v>0.5470810335607069</v>
      </c>
      <c r="Z109" s="1">
        <f>IMAGINARY(IMLN(IMDIV(IMDIV(W109,X109),Y109)))</f>
        <v>-1.14150290728149</v>
      </c>
      <c r="AA109" s="1">
        <f t="shared" si="3"/>
        <v>0</v>
      </c>
      <c r="AB109" s="1">
        <f t="shared" si="4"/>
        <v>360</v>
      </c>
      <c r="AC109" s="1">
        <f>DEGREES(IMABS(Y109))</f>
        <v>31.345434274683456</v>
      </c>
      <c r="AD109" s="1">
        <f t="shared" si="5"/>
        <v>294.5967011108573</v>
      </c>
    </row>
    <row r="110" spans="1:30" ht="14.25">
      <c r="A110" s="4">
        <v>1</v>
      </c>
      <c r="B110" s="5">
        <v>0</v>
      </c>
      <c r="C110" s="4">
        <v>1.8</v>
      </c>
      <c r="D110" s="5">
        <v>0</v>
      </c>
      <c r="E110" s="4">
        <v>3.85</v>
      </c>
      <c r="F110" s="4">
        <v>-0.02</v>
      </c>
      <c r="G110" s="4">
        <v>70</v>
      </c>
      <c r="H110" s="4">
        <v>6330</v>
      </c>
      <c r="I110" s="1">
        <v>2061.559958416895</v>
      </c>
      <c r="J110" s="1">
        <v>1500</v>
      </c>
      <c r="K110" s="1" t="str">
        <f>COMPLEX(A110,B110)</f>
        <v>1</v>
      </c>
      <c r="L110" s="1" t="str">
        <f>COMPLEX(C110,D110)</f>
        <v>1.8</v>
      </c>
      <c r="M110" s="1" t="str">
        <f>COMPLEX(E110,F110)</f>
        <v>3.85-2E-002i</v>
      </c>
      <c r="N110" s="1" t="str">
        <f>COMPLEX(RADIANS(G110),0)</f>
        <v>1.22173047639603</v>
      </c>
      <c r="O110" s="1" t="str">
        <f>IMSQRT(IMSUB("1.0-0i",IMPRODUCT(IMSIN(N110),IMSIN(N110))))</f>
        <v>0.34202014332567</v>
      </c>
      <c r="P110" s="1" t="str">
        <f>IMDIV(IMSQRT(IMSUB(IMPRODUCT(L110,L110),IMPRODUCT(IMPRODUCT(K110,K110),IMSIN(N110)^2))),L110)</f>
        <v>0.852913991734483</v>
      </c>
      <c r="Q110" s="1" t="str">
        <f>IMDIV(IMSQRT(IMSUB(IMPRODUCT(M110,M110),IMPRODUCT(IMPRODUCT(K110,K110),IMSIN(N110)^2))),M110)</f>
        <v>0.969758644260474-3.19104068282549E-004i</v>
      </c>
      <c r="R110" s="1" t="str">
        <f>IMDIV(IMSUB(IMPRODUCT(L110,O110),IMPRODUCT(K110,P110)),IMSUM(IMPRODUCT(L110,O110),IMPRODUCT(K110,P110)))</f>
        <v>-0.161572771373268</v>
      </c>
      <c r="S110" s="1" t="str">
        <f>IMDIV(IMSUB(IMPRODUCT(K110,O110),IMPRODUCT(L110,P110)),IMSUM(IMPRODUCT(K110,O110),IMPRODUCT(L110,P110)))</f>
        <v>-0.635618750165191</v>
      </c>
      <c r="T110" s="1" t="str">
        <f>IMDIV(IMSUB(IMPRODUCT(M110,P110),IMPRODUCT(L110,Q110)),IMSUM(IMPRODUCT(M110,P110),IMPRODUCT(L110,Q110)))</f>
        <v>0.305847127078526-2.2052822977138E-003i</v>
      </c>
      <c r="U110" s="1" t="str">
        <f>IMDIV(IMSUB(IMPRODUCT(L110,P110),IMPRODUCT(M110,Q110)),IMSUM(IMPRODUCT(L110,P110),IMPRODUCT(M110,Q110)))</f>
        <v>-0.41724154631756+2.28109387020366E-003i</v>
      </c>
      <c r="V110" s="1" t="str">
        <f>IMPRODUCT(2*PI()*J110/H110,IMPRODUCT(L110,P110))</f>
        <v>2.28583649053962</v>
      </c>
      <c r="W110" s="1" t="str">
        <f>IMDIV(IMSUM(R110,IMPRODUCT(T110,IMEXP(IMPRODUCT("0-2i",V110)))),IMSUM(1,IMPRODUCT(R110,IMPRODUCT(T110,IMEXP(IMPRODUCT("0-2i",V110))))))</f>
        <v>-0.215107241524017+0.290685707379006i</v>
      </c>
      <c r="X110" s="1" t="str">
        <f>IMDIV(IMSUM(S110,IMPRODUCT(U110,IMEXP(IMPRODUCT("0-2i",V110)))),IMSUM(1,IMPRODUCT(S110,IMPRODUCT(U110,IMEXP(IMPRODUCT("0-2i",V110))))))</f>
        <v>-0.668077805339156-0.246696086076282i</v>
      </c>
      <c r="Y110" s="1">
        <f>ATAN(IMABS(W110)/IMABS(X110))</f>
        <v>0.46984599116763637</v>
      </c>
      <c r="Z110" s="1">
        <f>IMAGINARY(IMLN(IMDIV(IMDIV(W110,X110),Y110)))</f>
        <v>-1.28745747882826</v>
      </c>
      <c r="AA110" s="1">
        <f t="shared" si="3"/>
        <v>0</v>
      </c>
      <c r="AB110" s="1">
        <f t="shared" si="4"/>
        <v>360</v>
      </c>
      <c r="AC110" s="1">
        <f>DEGREES(IMABS(Y110))</f>
        <v>26.920192315046517</v>
      </c>
      <c r="AD110" s="1">
        <f t="shared" si="5"/>
        <v>286.23412016058717</v>
      </c>
    </row>
    <row r="111" spans="1:30" ht="14.25">
      <c r="A111" s="4">
        <v>1</v>
      </c>
      <c r="B111" s="5">
        <v>0</v>
      </c>
      <c r="C111" s="4">
        <v>1.8</v>
      </c>
      <c r="D111" s="5">
        <v>0</v>
      </c>
      <c r="E111" s="4">
        <v>3.85</v>
      </c>
      <c r="F111" s="4">
        <v>-0.02</v>
      </c>
      <c r="G111" s="4">
        <v>70</v>
      </c>
      <c r="H111" s="4">
        <v>6330</v>
      </c>
      <c r="I111" s="1">
        <v>2061.559958416895</v>
      </c>
      <c r="J111" s="1">
        <v>1600</v>
      </c>
      <c r="K111" s="1" t="str">
        <f>COMPLEX(A111,B111)</f>
        <v>1</v>
      </c>
      <c r="L111" s="1" t="str">
        <f>COMPLEX(C111,D111)</f>
        <v>1.8</v>
      </c>
      <c r="M111" s="1" t="str">
        <f>COMPLEX(E111,F111)</f>
        <v>3.85-2E-002i</v>
      </c>
      <c r="N111" s="1" t="str">
        <f>COMPLEX(RADIANS(G111),0)</f>
        <v>1.22173047639603</v>
      </c>
      <c r="O111" s="1" t="str">
        <f>IMSQRT(IMSUB("1.0-0i",IMPRODUCT(IMSIN(N111),IMSIN(N111))))</f>
        <v>0.34202014332567</v>
      </c>
      <c r="P111" s="1" t="str">
        <f>IMDIV(IMSQRT(IMSUB(IMPRODUCT(L111,L111),IMPRODUCT(IMPRODUCT(K111,K111),IMSIN(N111)^2))),L111)</f>
        <v>0.852913991734483</v>
      </c>
      <c r="Q111" s="1" t="str">
        <f>IMDIV(IMSQRT(IMSUB(IMPRODUCT(M111,M111),IMPRODUCT(IMPRODUCT(K111,K111),IMSIN(N111)^2))),M111)</f>
        <v>0.969758644260474-3.19104068282549E-004i</v>
      </c>
      <c r="R111" s="1" t="str">
        <f>IMDIV(IMSUB(IMPRODUCT(L111,O111),IMPRODUCT(K111,P111)),IMSUM(IMPRODUCT(L111,O111),IMPRODUCT(K111,P111)))</f>
        <v>-0.161572771373268</v>
      </c>
      <c r="S111" s="1" t="str">
        <f>IMDIV(IMSUB(IMPRODUCT(K111,O111),IMPRODUCT(L111,P111)),IMSUM(IMPRODUCT(K111,O111),IMPRODUCT(L111,P111)))</f>
        <v>-0.635618750165191</v>
      </c>
      <c r="T111" s="1" t="str">
        <f>IMDIV(IMSUB(IMPRODUCT(M111,P111),IMPRODUCT(L111,Q111)),IMSUM(IMPRODUCT(M111,P111),IMPRODUCT(L111,Q111)))</f>
        <v>0.305847127078526-2.2052822977138E-003i</v>
      </c>
      <c r="U111" s="1" t="str">
        <f>IMDIV(IMSUB(IMPRODUCT(L111,P111),IMPRODUCT(M111,Q111)),IMSUM(IMPRODUCT(L111,P111),IMPRODUCT(M111,Q111)))</f>
        <v>-0.41724154631756+2.28109387020366E-003i</v>
      </c>
      <c r="V111" s="1" t="str">
        <f>IMPRODUCT(2*PI()*J111/H111,IMPRODUCT(L111,P111))</f>
        <v>2.43822558990893</v>
      </c>
      <c r="W111" s="1" t="str">
        <f>IMDIV(IMSUM(R111,IMPRODUCT(T111,IMEXP(IMPRODUCT("0-2i",V111)))),IMSUM(1,IMPRODUCT(R111,IMPRODUCT(T111,IMEXP(IMPRODUCT("0-2i",V111))))))</f>
        <v>-0.124998144166482+0.297801518693232i</v>
      </c>
      <c r="X111" s="1" t="str">
        <f>IMDIV(IMSUM(S111,IMPRODUCT(U111,IMEXP(IMPRODUCT("0-2i",V111)))),IMSUM(1,IMPRODUCT(S111,IMPRODUCT(U111,IMEXP(IMPRODUCT("0-2i",V111))))))</f>
        <v>-0.728656016647206-0.21133305829914i</v>
      </c>
      <c r="Y111" s="1">
        <f>ATAN(IMABS(W111)/IMABS(X111))</f>
        <v>0.40246260901575653</v>
      </c>
      <c r="Z111" s="1">
        <f>IMAGINARY(IMLN(IMDIV(IMDIV(W111,X111),Y111)))</f>
        <v>-1.45567871229352</v>
      </c>
      <c r="AA111" s="1">
        <f t="shared" si="3"/>
        <v>0</v>
      </c>
      <c r="AB111" s="1">
        <f t="shared" si="4"/>
        <v>360</v>
      </c>
      <c r="AC111" s="1">
        <f>DEGREES(IMABS(Y111))</f>
        <v>23.059408908426644</v>
      </c>
      <c r="AD111" s="1">
        <f t="shared" si="5"/>
        <v>276.59575345854284</v>
      </c>
    </row>
    <row r="112" spans="1:30" ht="14.25">
      <c r="A112" s="4">
        <v>1</v>
      </c>
      <c r="B112" s="5">
        <v>0</v>
      </c>
      <c r="C112" s="4">
        <v>1.8</v>
      </c>
      <c r="D112" s="5">
        <v>0</v>
      </c>
      <c r="E112" s="4">
        <v>3.85</v>
      </c>
      <c r="F112" s="4">
        <v>-0.02</v>
      </c>
      <c r="G112" s="4">
        <v>70</v>
      </c>
      <c r="H112" s="4">
        <v>6330</v>
      </c>
      <c r="I112" s="1">
        <v>2061.559958416895</v>
      </c>
      <c r="J112" s="1">
        <v>1700</v>
      </c>
      <c r="K112" s="1" t="str">
        <f>COMPLEX(A112,B112)</f>
        <v>1</v>
      </c>
      <c r="L112" s="1" t="str">
        <f>COMPLEX(C112,D112)</f>
        <v>1.8</v>
      </c>
      <c r="M112" s="1" t="str">
        <f>COMPLEX(E112,F112)</f>
        <v>3.85-2E-002i</v>
      </c>
      <c r="N112" s="1" t="str">
        <f>COMPLEX(RADIANS(G112),0)</f>
        <v>1.22173047639603</v>
      </c>
      <c r="O112" s="1" t="str">
        <f>IMSQRT(IMSUB("1.0-0i",IMPRODUCT(IMSIN(N112),IMSIN(N112))))</f>
        <v>0.34202014332567</v>
      </c>
      <c r="P112" s="1" t="str">
        <f>IMDIV(IMSQRT(IMSUB(IMPRODUCT(L112,L112),IMPRODUCT(IMPRODUCT(K112,K112),IMSIN(N112)^2))),L112)</f>
        <v>0.852913991734483</v>
      </c>
      <c r="Q112" s="1" t="str">
        <f>IMDIV(IMSQRT(IMSUB(IMPRODUCT(M112,M112),IMPRODUCT(IMPRODUCT(K112,K112),IMSIN(N112)^2))),M112)</f>
        <v>0.969758644260474-3.19104068282549E-004i</v>
      </c>
      <c r="R112" s="1" t="str">
        <f>IMDIV(IMSUB(IMPRODUCT(L112,O112),IMPRODUCT(K112,P112)),IMSUM(IMPRODUCT(L112,O112),IMPRODUCT(K112,P112)))</f>
        <v>-0.161572771373268</v>
      </c>
      <c r="S112" s="1" t="str">
        <f>IMDIV(IMSUB(IMPRODUCT(K112,O112),IMPRODUCT(L112,P112)),IMSUM(IMPRODUCT(K112,O112),IMPRODUCT(L112,P112)))</f>
        <v>-0.635618750165191</v>
      </c>
      <c r="T112" s="1" t="str">
        <f>IMDIV(IMSUB(IMPRODUCT(M112,P112),IMPRODUCT(L112,Q112)),IMSUM(IMPRODUCT(M112,P112),IMPRODUCT(L112,Q112)))</f>
        <v>0.305847127078526-2.2052822977138E-003i</v>
      </c>
      <c r="U112" s="1" t="str">
        <f>IMDIV(IMSUB(IMPRODUCT(L112,P112),IMPRODUCT(M112,Q112)),IMSUM(IMPRODUCT(L112,P112),IMPRODUCT(M112,Q112)))</f>
        <v>-0.41724154631756+2.28109387020366E-003i</v>
      </c>
      <c r="V112" s="1" t="str">
        <f>IMPRODUCT(2*PI()*J112/H112,IMPRODUCT(L112,P112))</f>
        <v>2.59061468927824</v>
      </c>
      <c r="W112" s="1" t="str">
        <f>IMDIV(IMSUM(R112,IMPRODUCT(T112,IMEXP(IMPRODUCT("0-2i",V112)))),IMSUM(1,IMPRODUCT(R112,IMPRODUCT(T112,IMEXP(IMPRODUCT("0-2i",V112))))))</f>
        <v>-3.43346646524744E-002+0.27660368962096i</v>
      </c>
      <c r="X112" s="1" t="str">
        <f>IMDIV(IMSUM(S112,IMPRODUCT(U112,IMEXP(IMPRODUCT("0-2i",V112)))),IMSUM(1,IMPRODUCT(S112,IMPRODUCT(U112,IMEXP(IMPRODUCT("0-2i",V112))))))</f>
        <v>-0.772391417086976-0.168539515336994i</v>
      </c>
      <c r="Y112" s="1">
        <f>ATAN(IMABS(W112)/IMABS(X112))</f>
        <v>0.3389588906686442</v>
      </c>
      <c r="Z112" s="1">
        <f>IMAGINARY(IMLN(IMDIV(IMDIV(W112,X112),Y112)))</f>
        <v>-1.66213591661092</v>
      </c>
      <c r="AA112" s="1">
        <f t="shared" si="3"/>
        <v>0</v>
      </c>
      <c r="AB112" s="1">
        <f t="shared" si="4"/>
        <v>360</v>
      </c>
      <c r="AC112" s="1">
        <f>DEGREES(IMABS(Y112))</f>
        <v>19.420913863749615</v>
      </c>
      <c r="AD112" s="1">
        <f t="shared" si="5"/>
        <v>264.76662700108574</v>
      </c>
    </row>
    <row r="113" spans="1:30" ht="14.25">
      <c r="A113" s="4">
        <v>1</v>
      </c>
      <c r="B113" s="5">
        <v>0</v>
      </c>
      <c r="C113" s="4">
        <v>1.8</v>
      </c>
      <c r="D113" s="5">
        <v>0</v>
      </c>
      <c r="E113" s="4">
        <v>3.85</v>
      </c>
      <c r="F113" s="4">
        <v>-0.02</v>
      </c>
      <c r="G113" s="4">
        <v>70</v>
      </c>
      <c r="H113" s="4">
        <v>6330</v>
      </c>
      <c r="I113" s="1">
        <v>2061.559958416895</v>
      </c>
      <c r="J113" s="1">
        <v>1800</v>
      </c>
      <c r="K113" s="1" t="str">
        <f>COMPLEX(A113,B113)</f>
        <v>1</v>
      </c>
      <c r="L113" s="1" t="str">
        <f>COMPLEX(C113,D113)</f>
        <v>1.8</v>
      </c>
      <c r="M113" s="1" t="str">
        <f>COMPLEX(E113,F113)</f>
        <v>3.85-2E-002i</v>
      </c>
      <c r="N113" s="1" t="str">
        <f>COMPLEX(RADIANS(G113),0)</f>
        <v>1.22173047639603</v>
      </c>
      <c r="O113" s="1" t="str">
        <f>IMSQRT(IMSUB("1.0-0i",IMPRODUCT(IMSIN(N113),IMSIN(N113))))</f>
        <v>0.34202014332567</v>
      </c>
      <c r="P113" s="1" t="str">
        <f>IMDIV(IMSQRT(IMSUB(IMPRODUCT(L113,L113),IMPRODUCT(IMPRODUCT(K113,K113),IMSIN(N113)^2))),L113)</f>
        <v>0.852913991734483</v>
      </c>
      <c r="Q113" s="1" t="str">
        <f>IMDIV(IMSQRT(IMSUB(IMPRODUCT(M113,M113),IMPRODUCT(IMPRODUCT(K113,K113),IMSIN(N113)^2))),M113)</f>
        <v>0.969758644260474-3.19104068282549E-004i</v>
      </c>
      <c r="R113" s="1" t="str">
        <f>IMDIV(IMSUB(IMPRODUCT(L113,O113),IMPRODUCT(K113,P113)),IMSUM(IMPRODUCT(L113,O113),IMPRODUCT(K113,P113)))</f>
        <v>-0.161572771373268</v>
      </c>
      <c r="S113" s="1" t="str">
        <f>IMDIV(IMSUB(IMPRODUCT(K113,O113),IMPRODUCT(L113,P113)),IMSUM(IMPRODUCT(K113,O113),IMPRODUCT(L113,P113)))</f>
        <v>-0.635618750165191</v>
      </c>
      <c r="T113" s="1" t="str">
        <f>IMDIV(IMSUB(IMPRODUCT(M113,P113),IMPRODUCT(L113,Q113)),IMSUM(IMPRODUCT(M113,P113),IMPRODUCT(L113,Q113)))</f>
        <v>0.305847127078526-2.2052822977138E-003i</v>
      </c>
      <c r="U113" s="1" t="str">
        <f>IMDIV(IMSUB(IMPRODUCT(L113,P113),IMPRODUCT(M113,Q113)),IMSUM(IMPRODUCT(L113,P113),IMPRODUCT(M113,Q113)))</f>
        <v>-0.41724154631756+2.28109387020366E-003i</v>
      </c>
      <c r="V113" s="1" t="str">
        <f>IMPRODUCT(2*PI()*J113/H113,IMPRODUCT(L113,P113))</f>
        <v>2.74300378864754</v>
      </c>
      <c r="W113" s="1" t="str">
        <f>IMDIV(IMSUM(R113,IMPRODUCT(T113,IMEXP(IMPRODUCT("0-2i",V113)))),IMSUM(1,IMPRODUCT(R113,IMPRODUCT(T113,IMEXP(IMPRODUCT("0-2i",V113))))))</f>
        <v>4.73958105503931E-002+0.226811208017143i</v>
      </c>
      <c r="X113" s="1" t="str">
        <f>IMDIV(IMSUM(S113,IMPRODUCT(U113,IMEXP(IMPRODUCT("0-2i",V113)))),IMSUM(1,IMPRODUCT(S113,IMPRODUCT(U113,IMEXP(IMPRODUCT("0-2i",V113))))))</f>
        <v>-0.802405448459808-0.122621689199429i</v>
      </c>
      <c r="Y113" s="1">
        <f>ATAN(IMABS(W113)/IMABS(X113))</f>
        <v>0.2780606131538986</v>
      </c>
      <c r="Z113" s="1">
        <f>IMAGINARY(IMLN(IMDIV(IMDIV(W113,X113),Y113)))</f>
        <v>-1.92844232139778</v>
      </c>
      <c r="AA113" s="1">
        <f t="shared" si="3"/>
        <v>0</v>
      </c>
      <c r="AB113" s="1">
        <f t="shared" si="4"/>
        <v>360</v>
      </c>
      <c r="AC113" s="1">
        <f>DEGREES(IMABS(Y113))</f>
        <v>15.93169958253825</v>
      </c>
      <c r="AD113" s="1">
        <f t="shared" si="5"/>
        <v>249.50839394949617</v>
      </c>
    </row>
    <row r="114" spans="1:30" ht="14.25">
      <c r="A114" s="4">
        <v>1</v>
      </c>
      <c r="B114" s="5">
        <v>0</v>
      </c>
      <c r="C114" s="4">
        <v>1.8</v>
      </c>
      <c r="D114" s="5">
        <v>0</v>
      </c>
      <c r="E114" s="4">
        <v>3.85</v>
      </c>
      <c r="F114" s="4">
        <v>-0.02</v>
      </c>
      <c r="G114" s="4">
        <v>70</v>
      </c>
      <c r="H114" s="4">
        <v>6330</v>
      </c>
      <c r="I114" s="1">
        <v>2061.559958416895</v>
      </c>
      <c r="J114" s="1">
        <v>1900</v>
      </c>
      <c r="K114" s="1" t="str">
        <f>COMPLEX(A114,B114)</f>
        <v>1</v>
      </c>
      <c r="L114" s="1" t="str">
        <f>COMPLEX(C114,D114)</f>
        <v>1.8</v>
      </c>
      <c r="M114" s="1" t="str">
        <f>COMPLEX(E114,F114)</f>
        <v>3.85-2E-002i</v>
      </c>
      <c r="N114" s="1" t="str">
        <f>COMPLEX(RADIANS(G114),0)</f>
        <v>1.22173047639603</v>
      </c>
      <c r="O114" s="1" t="str">
        <f>IMSQRT(IMSUB("1.0-0i",IMPRODUCT(IMSIN(N114),IMSIN(N114))))</f>
        <v>0.34202014332567</v>
      </c>
      <c r="P114" s="1" t="str">
        <f>IMDIV(IMSQRT(IMSUB(IMPRODUCT(L114,L114),IMPRODUCT(IMPRODUCT(K114,K114),IMSIN(N114)^2))),L114)</f>
        <v>0.852913991734483</v>
      </c>
      <c r="Q114" s="1" t="str">
        <f>IMDIV(IMSQRT(IMSUB(IMPRODUCT(M114,M114),IMPRODUCT(IMPRODUCT(K114,K114),IMSIN(N114)^2))),M114)</f>
        <v>0.969758644260474-3.19104068282549E-004i</v>
      </c>
      <c r="R114" s="1" t="str">
        <f>IMDIV(IMSUB(IMPRODUCT(L114,O114),IMPRODUCT(K114,P114)),IMSUM(IMPRODUCT(L114,O114),IMPRODUCT(K114,P114)))</f>
        <v>-0.161572771373268</v>
      </c>
      <c r="S114" s="1" t="str">
        <f>IMDIV(IMSUB(IMPRODUCT(K114,O114),IMPRODUCT(L114,P114)),IMSUM(IMPRODUCT(K114,O114),IMPRODUCT(L114,P114)))</f>
        <v>-0.635618750165191</v>
      </c>
      <c r="T114" s="1" t="str">
        <f>IMDIV(IMSUB(IMPRODUCT(M114,P114),IMPRODUCT(L114,Q114)),IMSUM(IMPRODUCT(M114,P114),IMPRODUCT(L114,Q114)))</f>
        <v>0.305847127078526-2.2052822977138E-003i</v>
      </c>
      <c r="U114" s="1" t="str">
        <f>IMDIV(IMSUB(IMPRODUCT(L114,P114),IMPRODUCT(M114,Q114)),IMSUM(IMPRODUCT(L114,P114),IMPRODUCT(M114,Q114)))</f>
        <v>-0.41724154631756+2.28109387020366E-003i</v>
      </c>
      <c r="V114" s="1" t="str">
        <f>IMPRODUCT(2*PI()*J114/H114,IMPRODUCT(L114,P114))</f>
        <v>2.89539288801685</v>
      </c>
      <c r="W114" s="1" t="str">
        <f>IMDIV(IMSUM(R114,IMPRODUCT(T114,IMEXP(IMPRODUCT("0-2i",V114)))),IMSUM(1,IMPRODUCT(R114,IMPRODUCT(T114,IMEXP(IMPRODUCT("0-2i",V114))))))</f>
        <v>0.110305398812555+0.15182246334206i</v>
      </c>
      <c r="X114" s="1" t="str">
        <f>IMDIV(IMSUM(S114,IMPRODUCT(U114,IMEXP(IMPRODUCT("0-2i",V114)))),IMSUM(1,IMPRODUCT(S114,IMPRODUCT(U114,IMEXP(IMPRODUCT("0-2i",V114))))))</f>
        <v>-0.821260895422631-7.56017707291153E-002i</v>
      </c>
      <c r="Y114" s="1">
        <f>ATAN(IMABS(W114)/IMABS(X114))</f>
        <v>0.22373420750310632</v>
      </c>
      <c r="Z114" s="1">
        <f>IMAGINARY(IMLN(IMDIV(IMDIV(W114,X114),Y114)))</f>
        <v>-2.2909115322889</v>
      </c>
      <c r="AA114" s="1">
        <f t="shared" si="3"/>
        <v>0</v>
      </c>
      <c r="AB114" s="1">
        <f t="shared" si="4"/>
        <v>360</v>
      </c>
      <c r="AC114" s="1">
        <f>DEGREES(IMABS(Y114))</f>
        <v>12.819025822632188</v>
      </c>
      <c r="AD114" s="1">
        <f t="shared" si="5"/>
        <v>228.7404379619976</v>
      </c>
    </row>
    <row r="115" spans="1:30" ht="14.25">
      <c r="A115" s="4">
        <v>1</v>
      </c>
      <c r="B115" s="5">
        <v>0</v>
      </c>
      <c r="C115" s="4">
        <v>1.8</v>
      </c>
      <c r="D115" s="5">
        <v>0</v>
      </c>
      <c r="E115" s="4">
        <v>3.85</v>
      </c>
      <c r="F115" s="4">
        <v>-0.02</v>
      </c>
      <c r="G115" s="4">
        <v>70</v>
      </c>
      <c r="H115" s="4">
        <v>6330</v>
      </c>
      <c r="I115" s="1">
        <v>2061.559958416895</v>
      </c>
      <c r="J115" s="1">
        <v>2000</v>
      </c>
      <c r="K115" s="1" t="str">
        <f>COMPLEX(A115,B115)</f>
        <v>1</v>
      </c>
      <c r="L115" s="1" t="str">
        <f>COMPLEX(C115,D115)</f>
        <v>1.8</v>
      </c>
      <c r="M115" s="1" t="str">
        <f>COMPLEX(E115,F115)</f>
        <v>3.85-2E-002i</v>
      </c>
      <c r="N115" s="1" t="str">
        <f>COMPLEX(RADIANS(G115),0)</f>
        <v>1.22173047639603</v>
      </c>
      <c r="O115" s="1" t="str">
        <f>IMSQRT(IMSUB("1.0-0i",IMPRODUCT(IMSIN(N115),IMSIN(N115))))</f>
        <v>0.34202014332567</v>
      </c>
      <c r="P115" s="1" t="str">
        <f>IMDIV(IMSQRT(IMSUB(IMPRODUCT(L115,L115),IMPRODUCT(IMPRODUCT(K115,K115),IMSIN(N115)^2))),L115)</f>
        <v>0.852913991734483</v>
      </c>
      <c r="Q115" s="1" t="str">
        <f>IMDIV(IMSQRT(IMSUB(IMPRODUCT(M115,M115),IMPRODUCT(IMPRODUCT(K115,K115),IMSIN(N115)^2))),M115)</f>
        <v>0.969758644260474-3.19104068282549E-004i</v>
      </c>
      <c r="R115" s="1" t="str">
        <f>IMDIV(IMSUB(IMPRODUCT(L115,O115),IMPRODUCT(K115,P115)),IMSUM(IMPRODUCT(L115,O115),IMPRODUCT(K115,P115)))</f>
        <v>-0.161572771373268</v>
      </c>
      <c r="S115" s="1" t="str">
        <f>IMDIV(IMSUB(IMPRODUCT(K115,O115),IMPRODUCT(L115,P115)),IMSUM(IMPRODUCT(K115,O115),IMPRODUCT(L115,P115)))</f>
        <v>-0.635618750165191</v>
      </c>
      <c r="T115" s="1" t="str">
        <f>IMDIV(IMSUB(IMPRODUCT(M115,P115),IMPRODUCT(L115,Q115)),IMSUM(IMPRODUCT(M115,P115),IMPRODUCT(L115,Q115)))</f>
        <v>0.305847127078526-2.2052822977138E-003i</v>
      </c>
      <c r="U115" s="1" t="str">
        <f>IMDIV(IMSUB(IMPRODUCT(L115,P115),IMPRODUCT(M115,Q115)),IMSUM(IMPRODUCT(L115,P115),IMPRODUCT(M115,Q115)))</f>
        <v>-0.41724154631756+2.28109387020366E-003i</v>
      </c>
      <c r="V115" s="1" t="str">
        <f>IMPRODUCT(2*PI()*J115/H115,IMPRODUCT(L115,P115))</f>
        <v>3.04778198738616</v>
      </c>
      <c r="W115" s="1" t="str">
        <f>IMDIV(IMSUM(R115,IMPRODUCT(T115,IMEXP(IMPRODUCT("0-2i",V115)))),IMSUM(1,IMPRODUCT(R115,IMPRODUCT(T115,IMEXP(IMPRODUCT("0-2i",V115))))))</f>
        <v>0.145887138790605+5.90449227526766E-002i</v>
      </c>
      <c r="X115" s="1" t="str">
        <f>IMDIV(IMSUM(S115,IMPRODUCT(U115,IMEXP(IMPRODUCT("0-2i",V115)))),IMSUM(1,IMPRODUCT(S115,IMPRODUCT(U115,IMEXP(IMPRODUCT("0-2i",V115))))))</f>
        <v>-0.830666209134599-2.82962602830822E-002i</v>
      </c>
      <c r="Y115" s="1">
        <f>ATAN(IMABS(W115)/IMABS(X115))</f>
        <v>0.18714029015926897</v>
      </c>
      <c r="Z115" s="1">
        <f>IMAGINARY(IMLN(IMDIV(IMDIV(W115,X115),Y115)))</f>
        <v>-2.79106659916285</v>
      </c>
      <c r="AA115" s="1">
        <f t="shared" si="3"/>
        <v>0</v>
      </c>
      <c r="AB115" s="1">
        <f t="shared" si="4"/>
        <v>360</v>
      </c>
      <c r="AC115" s="1">
        <f>DEGREES(IMABS(Y115))</f>
        <v>10.722348802979724</v>
      </c>
      <c r="AD115" s="1">
        <f t="shared" si="5"/>
        <v>200.08366352803682</v>
      </c>
    </row>
    <row r="116" spans="1:30" ht="14.25">
      <c r="A116" s="4">
        <v>1</v>
      </c>
      <c r="B116" s="5">
        <v>0</v>
      </c>
      <c r="C116" s="4">
        <v>1.8</v>
      </c>
      <c r="D116" s="5">
        <v>0</v>
      </c>
      <c r="E116" s="4">
        <v>3.85</v>
      </c>
      <c r="F116" s="4">
        <v>-0.02</v>
      </c>
      <c r="G116" s="4">
        <v>70</v>
      </c>
      <c r="H116" s="4">
        <v>6330</v>
      </c>
      <c r="I116" s="1">
        <v>2061.559958416895</v>
      </c>
      <c r="J116" s="1">
        <v>2100</v>
      </c>
      <c r="K116" s="1" t="str">
        <f>COMPLEX(A116,B116)</f>
        <v>1</v>
      </c>
      <c r="L116" s="1" t="str">
        <f>COMPLEX(C116,D116)</f>
        <v>1.8</v>
      </c>
      <c r="M116" s="1" t="str">
        <f>COMPLEX(E116,F116)</f>
        <v>3.85-2E-002i</v>
      </c>
      <c r="N116" s="1" t="str">
        <f>COMPLEX(RADIANS(G116),0)</f>
        <v>1.22173047639603</v>
      </c>
      <c r="O116" s="1" t="str">
        <f>IMSQRT(IMSUB("1.0-0i",IMPRODUCT(IMSIN(N116),IMSIN(N116))))</f>
        <v>0.34202014332567</v>
      </c>
      <c r="P116" s="1" t="str">
        <f>IMDIV(IMSQRT(IMSUB(IMPRODUCT(L116,L116),IMPRODUCT(IMPRODUCT(K116,K116),IMSIN(N116)^2))),L116)</f>
        <v>0.852913991734483</v>
      </c>
      <c r="Q116" s="1" t="str">
        <f>IMDIV(IMSQRT(IMSUB(IMPRODUCT(M116,M116),IMPRODUCT(IMPRODUCT(K116,K116),IMSIN(N116)^2))),M116)</f>
        <v>0.969758644260474-3.19104068282549E-004i</v>
      </c>
      <c r="R116" s="1" t="str">
        <f>IMDIV(IMSUB(IMPRODUCT(L116,O116),IMPRODUCT(K116,P116)),IMSUM(IMPRODUCT(L116,O116),IMPRODUCT(K116,P116)))</f>
        <v>-0.161572771373268</v>
      </c>
      <c r="S116" s="1" t="str">
        <f>IMDIV(IMSUB(IMPRODUCT(K116,O116),IMPRODUCT(L116,P116)),IMSUM(IMPRODUCT(K116,O116),IMPRODUCT(L116,P116)))</f>
        <v>-0.635618750165191</v>
      </c>
      <c r="T116" s="1" t="str">
        <f>IMDIV(IMSUB(IMPRODUCT(M116,P116),IMPRODUCT(L116,Q116)),IMSUM(IMPRODUCT(M116,P116),IMPRODUCT(L116,Q116)))</f>
        <v>0.305847127078526-2.2052822977138E-003i</v>
      </c>
      <c r="U116" s="1" t="str">
        <f>IMDIV(IMSUB(IMPRODUCT(L116,P116),IMPRODUCT(M116,Q116)),IMSUM(IMPRODUCT(L116,P116),IMPRODUCT(M116,Q116)))</f>
        <v>-0.41724154631756+2.28109387020366E-003i</v>
      </c>
      <c r="V116" s="1" t="str">
        <f>IMPRODUCT(2*PI()*J116/H116,IMPRODUCT(L116,P116))</f>
        <v>3.20017108675547</v>
      </c>
      <c r="W116" s="1" t="str">
        <f>IMDIV(IMSUM(R116,IMPRODUCT(T116,IMEXP(IMPRODUCT("0-2i",V116)))),IMSUM(1,IMPRODUCT(R116,IMPRODUCT(T116,IMEXP(IMPRODUCT("0-2i",V116))))))</f>
        <v>0.148974682982167-4.08570486704862E-002i</v>
      </c>
      <c r="X116" s="1" t="str">
        <f>IMDIV(IMSUM(S116,IMPRODUCT(U116,IMEXP(IMPRODUCT("0-2i",V116)))),IMSUM(1,IMPRODUCT(S116,IMPRODUCT(U116,IMEXP(IMPRODUCT("0-2i",V116))))))</f>
        <v>-0.831487926454531+1.90491081577879E-002i</v>
      </c>
      <c r="Y116" s="1">
        <f>ATAN(IMABS(W116)/IMABS(X116))</f>
        <v>0.18364096464109556</v>
      </c>
      <c r="Z116" s="1">
        <f>IMAGINARY(IMLN(IMDIV(IMDIV(W116,X116),Y116)))</f>
        <v>2.89682487005261</v>
      </c>
      <c r="AA116" s="1">
        <f t="shared" si="3"/>
        <v>0</v>
      </c>
      <c r="AB116" s="1">
        <f t="shared" si="4"/>
        <v>0</v>
      </c>
      <c r="AC116" s="1">
        <f>DEGREES(IMABS(Y116))</f>
        <v>10.521852219645957</v>
      </c>
      <c r="AD116" s="1">
        <f t="shared" si="5"/>
        <v>165.9758390425477</v>
      </c>
    </row>
    <row r="117" spans="1:30" ht="14.25">
      <c r="A117" s="4">
        <v>1</v>
      </c>
      <c r="B117" s="5">
        <v>0</v>
      </c>
      <c r="C117" s="4">
        <v>1.2</v>
      </c>
      <c r="D117" s="5">
        <v>0</v>
      </c>
      <c r="E117" s="4">
        <v>3.85</v>
      </c>
      <c r="F117" s="4">
        <v>-0.02</v>
      </c>
      <c r="G117" s="4">
        <v>70</v>
      </c>
      <c r="H117" s="4">
        <v>6330</v>
      </c>
      <c r="I117" s="1">
        <f>IMABS(IMDIV(H117,IMPRODUCT(IMPRODUCT("2+0i",P117),L117)))</f>
        <v>4240.86824507161</v>
      </c>
      <c r="J117" s="1">
        <v>110</v>
      </c>
      <c r="K117" s="1" t="str">
        <f>COMPLEX(A117,B117)</f>
        <v>1</v>
      </c>
      <c r="L117" s="1" t="str">
        <f>COMPLEX(C117,D117)</f>
        <v>1.2</v>
      </c>
      <c r="M117" s="1" t="str">
        <f>COMPLEX(E117,F117)</f>
        <v>3.85-2E-002i</v>
      </c>
      <c r="N117" s="1" t="str">
        <f>COMPLEX(RADIANS(G117),0)</f>
        <v>1.22173047639603</v>
      </c>
      <c r="O117" s="1" t="str">
        <f>IMSQRT(IMSUB("1.0-0i",IMPRODUCT(IMSIN(N117),IMSIN(N117))))</f>
        <v>0.34202014332567</v>
      </c>
      <c r="P117" s="1" t="str">
        <f>IMDIV(IMSQRT(IMSUB(IMPRODUCT(L117,L117),IMPRODUCT(IMPRODUCT(K117,K117),IMSIN(N117)^2))),L117)</f>
        <v>0.621924532332519</v>
      </c>
      <c r="Q117" s="1" t="str">
        <f>IMDIV(IMSQRT(IMSUB(IMPRODUCT(M117,M117),IMPRODUCT(IMPRODUCT(K117,K117),IMSIN(N117)^2))),M117)</f>
        <v>0.969758644260474-3.19104068282549E-004i</v>
      </c>
      <c r="R117" s="1" t="str">
        <f>IMDIV(IMSUB(IMPRODUCT(L117,O117),IMPRODUCT(K117,P117)),IMSUM(IMPRODUCT(L117,O117),IMPRODUCT(K117,P117)))</f>
        <v>-0.204872984734696</v>
      </c>
      <c r="S117" s="1" t="str">
        <f>IMDIV(IMSUB(IMPRODUCT(K117,O117),IMPRODUCT(L117,P117)),IMSUM(IMPRODUCT(K117,O117),IMPRODUCT(L117,P117)))</f>
        <v>-0.371476896441682</v>
      </c>
      <c r="T117" s="1" t="str">
        <f>IMDIV(IMSUB(IMPRODUCT(M117,P117),IMPRODUCT(L117,Q117)),IMSUM(IMPRODUCT(M117,P117),IMPRODUCT(L117,Q117)))</f>
        <v>0.345892380941702-2.14178729229287E-003i</v>
      </c>
      <c r="U117" s="1" t="str">
        <f>IMDIV(IMSUB(IMPRODUCT(L117,P117),IMPRODUCT(M117,Q117)),IMSUM(IMPRODUCT(L117,P117),IMPRODUCT(M117,Q117)))</f>
        <v>-0.666823821668934+1.53382297014153E-003i</v>
      </c>
      <c r="V117" s="1" t="str">
        <f>IMPRODUCT(2*PI()*J117/H117,IMPRODUCT(L117,P117))</f>
        <v>8.14868965326795E-002</v>
      </c>
      <c r="W117" s="1" t="str">
        <f>IMDIV(IMSUM(R117,IMPRODUCT(T117,IMEXP(IMPRODUCT("0-2i",V117)))),IMSUM(1,IMPRODUCT(R117,IMPRODUCT(T117,IMEXP(IMPRODUCT("0-2i",V117))))))</f>
        <v>0.145481716581597-6.44751516011434E-002i</v>
      </c>
      <c r="X117" s="1" t="str">
        <f>IMDIV(IMSUM(S117,IMPRODUCT(U117,IMEXP(IMPRODUCT("0-2i",V117)))),IMSUM(1,IMPRODUCT(S117,IMPRODUCT(U117,IMEXP(IMPRODUCT("0-2i",V117))))))</f>
        <v>-0.829119519077518+6.10108961179945E-002i</v>
      </c>
      <c r="Y117" s="1">
        <f>ATAN(IMABS(W117)/IMABS(X117))</f>
        <v>0.18912008279460096</v>
      </c>
      <c r="Z117" s="1">
        <f>IMAGINARY(IMLN(IMDIV(IMDIV(W117,X117),Y117)))</f>
        <v>2.79787423123379</v>
      </c>
      <c r="AA117" s="1">
        <f t="shared" si="3"/>
        <v>0</v>
      </c>
      <c r="AB117" s="1">
        <f t="shared" si="4"/>
        <v>0</v>
      </c>
      <c r="AC117" s="1">
        <f>DEGREES(IMABS(Y117))</f>
        <v>10.83578256529533</v>
      </c>
      <c r="AD117" s="1">
        <f t="shared" si="5"/>
        <v>160.30638505810595</v>
      </c>
    </row>
    <row r="118" spans="1:30" ht="14.25">
      <c r="A118" s="4">
        <v>1</v>
      </c>
      <c r="B118" s="5">
        <v>0</v>
      </c>
      <c r="C118" s="4">
        <v>1.2</v>
      </c>
      <c r="D118" s="5">
        <v>0</v>
      </c>
      <c r="E118" s="4">
        <v>3.85</v>
      </c>
      <c r="F118" s="4">
        <v>-0.02</v>
      </c>
      <c r="G118" s="4">
        <v>70</v>
      </c>
      <c r="H118" s="4">
        <v>6330</v>
      </c>
      <c r="I118" s="1">
        <f>IMABS(IMDIV(H118,IMPRODUCT(IMPRODUCT("2+0i",P118),L118)))</f>
        <v>4240.86824507161</v>
      </c>
      <c r="J118" s="1">
        <v>111</v>
      </c>
      <c r="K118" s="1" t="str">
        <f>COMPLEX(A118,B118)</f>
        <v>1</v>
      </c>
      <c r="L118" s="1" t="str">
        <f>COMPLEX(C118,D118)</f>
        <v>1.2</v>
      </c>
      <c r="M118" s="1" t="str">
        <f>COMPLEX(E118,F118)</f>
        <v>3.85-2E-002i</v>
      </c>
      <c r="N118" s="1" t="str">
        <f>COMPLEX(RADIANS(G118),0)</f>
        <v>1.22173047639603</v>
      </c>
      <c r="O118" s="1" t="str">
        <f>IMSQRT(IMSUB("1.0-0i",IMPRODUCT(IMSIN(N118),IMSIN(N118))))</f>
        <v>0.34202014332567</v>
      </c>
      <c r="P118" s="1" t="str">
        <f>IMDIV(IMSQRT(IMSUB(IMPRODUCT(L118,L118),IMPRODUCT(IMPRODUCT(K118,K118),IMSIN(N118)^2))),L118)</f>
        <v>0.621924532332519</v>
      </c>
      <c r="Q118" s="1" t="str">
        <f>IMDIV(IMSQRT(IMSUB(IMPRODUCT(M118,M118),IMPRODUCT(IMPRODUCT(K118,K118),IMSIN(N118)^2))),M118)</f>
        <v>0.969758644260474-3.19104068282549E-004i</v>
      </c>
      <c r="R118" s="1" t="str">
        <f>IMDIV(IMSUB(IMPRODUCT(L118,O118),IMPRODUCT(K118,P118)),IMSUM(IMPRODUCT(L118,O118),IMPRODUCT(K118,P118)))</f>
        <v>-0.204872984734696</v>
      </c>
      <c r="S118" s="1" t="str">
        <f>IMDIV(IMSUB(IMPRODUCT(K118,O118),IMPRODUCT(L118,P118)),IMSUM(IMPRODUCT(K118,O118),IMPRODUCT(L118,P118)))</f>
        <v>-0.371476896441682</v>
      </c>
      <c r="T118" s="1" t="str">
        <f>IMDIV(IMSUB(IMPRODUCT(M118,P118),IMPRODUCT(L118,Q118)),IMSUM(IMPRODUCT(M118,P118),IMPRODUCT(L118,Q118)))</f>
        <v>0.345892380941702-2.14178729229287E-003i</v>
      </c>
      <c r="U118" s="1" t="str">
        <f>IMDIV(IMSUB(IMPRODUCT(L118,P118),IMPRODUCT(M118,Q118)),IMSUM(IMPRODUCT(L118,P118),IMPRODUCT(M118,Q118)))</f>
        <v>-0.666823821668934+1.53382297014153E-003i</v>
      </c>
      <c r="V118" s="1" t="str">
        <f>IMPRODUCT(2*PI()*J118/H118,IMPRODUCT(L118,P118))</f>
        <v>8.22276865011584E-002</v>
      </c>
      <c r="W118" s="1" t="str">
        <f>IMDIV(IMSUM(R118,IMPRODUCT(T118,IMEXP(IMPRODUCT("0-2i",V118)))),IMSUM(1,IMPRODUCT(R118,IMPRODUCT(T118,IMEXP(IMPRODUCT("0-2i",V118))))))</f>
        <v>0.145371405616967-6.50316986660863E-002i</v>
      </c>
      <c r="X118" s="1" t="str">
        <f>IMDIV(IMSUM(S118,IMPRODUCT(U118,IMEXP(IMPRODUCT("0-2i",V118)))),IMSUM(1,IMPRODUCT(S118,IMPRODUCT(U118,IMEXP(IMPRODUCT("0-2i",V118))))))</f>
        <v>-0.829064533392039+6.15575824627562E-002i</v>
      </c>
      <c r="Y118" s="1">
        <f>ATAN(IMABS(W118)/IMABS(X118))</f>
        <v>0.18926906032209867</v>
      </c>
      <c r="Z118" s="1">
        <f>IMAGINARY(IMLN(IMDIV(IMDIV(W118,X118),Y118)))</f>
        <v>2.79505924846954</v>
      </c>
      <c r="AA118" s="1">
        <f t="shared" si="3"/>
        <v>0</v>
      </c>
      <c r="AB118" s="1">
        <f t="shared" si="4"/>
        <v>0</v>
      </c>
      <c r="AC118" s="1">
        <f>DEGREES(IMABS(Y118))</f>
        <v>10.844318348863244</v>
      </c>
      <c r="AD118" s="1">
        <f t="shared" si="5"/>
        <v>160.14509842631233</v>
      </c>
    </row>
    <row r="119" spans="1:30" ht="14.25">
      <c r="A119" s="4">
        <v>1</v>
      </c>
      <c r="B119" s="5">
        <v>0</v>
      </c>
      <c r="C119" s="4">
        <v>1.2</v>
      </c>
      <c r="D119" s="5">
        <v>0</v>
      </c>
      <c r="E119" s="4">
        <v>3.85</v>
      </c>
      <c r="F119" s="4">
        <v>-0.02</v>
      </c>
      <c r="G119" s="4">
        <v>70</v>
      </c>
      <c r="H119" s="4">
        <v>6330</v>
      </c>
      <c r="I119" s="1">
        <f>IMABS(IMDIV(H119,IMPRODUCT(IMPRODUCT("2+0i",P119),L119)))</f>
        <v>4240.86824507161</v>
      </c>
      <c r="J119" s="1">
        <v>112</v>
      </c>
      <c r="K119" s="1" t="str">
        <f>COMPLEX(A119,B119)</f>
        <v>1</v>
      </c>
      <c r="L119" s="1" t="str">
        <f>COMPLEX(C119,D119)</f>
        <v>1.2</v>
      </c>
      <c r="M119" s="1" t="str">
        <f>COMPLEX(E119,F119)</f>
        <v>3.85-2E-002i</v>
      </c>
      <c r="N119" s="1" t="str">
        <f>COMPLEX(RADIANS(G119),0)</f>
        <v>1.22173047639603</v>
      </c>
      <c r="O119" s="1" t="str">
        <f>IMSQRT(IMSUB("1.0-0i",IMPRODUCT(IMSIN(N119),IMSIN(N119))))</f>
        <v>0.34202014332567</v>
      </c>
      <c r="P119" s="1" t="str">
        <f>IMDIV(IMSQRT(IMSUB(IMPRODUCT(L119,L119),IMPRODUCT(IMPRODUCT(K119,K119),IMSIN(N119)^2))),L119)</f>
        <v>0.621924532332519</v>
      </c>
      <c r="Q119" s="1" t="str">
        <f>IMDIV(IMSQRT(IMSUB(IMPRODUCT(M119,M119),IMPRODUCT(IMPRODUCT(K119,K119),IMSIN(N119)^2))),M119)</f>
        <v>0.969758644260474-3.19104068282549E-004i</v>
      </c>
      <c r="R119" s="1" t="str">
        <f>IMDIV(IMSUB(IMPRODUCT(L119,O119),IMPRODUCT(K119,P119)),IMSUM(IMPRODUCT(L119,O119),IMPRODUCT(K119,P119)))</f>
        <v>-0.204872984734696</v>
      </c>
      <c r="S119" s="1" t="str">
        <f>IMDIV(IMSUB(IMPRODUCT(K119,O119),IMPRODUCT(L119,P119)),IMSUM(IMPRODUCT(K119,O119),IMPRODUCT(L119,P119)))</f>
        <v>-0.371476896441682</v>
      </c>
      <c r="T119" s="1" t="str">
        <f>IMDIV(IMSUB(IMPRODUCT(M119,P119),IMPRODUCT(L119,Q119)),IMSUM(IMPRODUCT(M119,P119),IMPRODUCT(L119,Q119)))</f>
        <v>0.345892380941702-2.14178729229287E-003i</v>
      </c>
      <c r="U119" s="1" t="str">
        <f>IMDIV(IMSUB(IMPRODUCT(L119,P119),IMPRODUCT(M119,Q119)),IMSUM(IMPRODUCT(L119,P119),IMPRODUCT(M119,Q119)))</f>
        <v>-0.666823821668934+1.53382297014153E-003i</v>
      </c>
      <c r="V119" s="1" t="str">
        <f>IMPRODUCT(2*PI()*J119/H119,IMPRODUCT(L119,P119))</f>
        <v>8.29684764696373E-002</v>
      </c>
      <c r="W119" s="1" t="str">
        <f>IMDIV(IMSUM(R119,IMPRODUCT(T119,IMEXP(IMPRODUCT("0-2i",V119)))),IMSUM(1,IMPRODUCT(R119,IMPRODUCT(T119,IMEXP(IMPRODUCT("0-2i",V119))))))</f>
        <v>0.145260151309287-6.5588034080572E-002i</v>
      </c>
      <c r="X119" s="1" t="str">
        <f>IMDIV(IMSUM(S119,IMPRODUCT(U119,IMEXP(IMPRODUCT("0-2i",V119)))),IMSUM(1,IMPRODUCT(S119,IMPRODUCT(U119,IMEXP(IMPRODUCT("0-2i",V119))))))</f>
        <v>-0.829009052848477+6.21042622219717E-002i</v>
      </c>
      <c r="Y119" s="1">
        <f>ATAN(IMABS(W119)/IMABS(X119))</f>
        <v>0.1894191936901033</v>
      </c>
      <c r="Z119" s="1">
        <f>IMAGINARY(IMLN(IMDIV(IMDIV(W119,X119),Y119)))</f>
        <v>2.79224862002938</v>
      </c>
      <c r="AA119" s="1">
        <f t="shared" si="3"/>
        <v>0</v>
      </c>
      <c r="AB119" s="1">
        <f t="shared" si="4"/>
        <v>0</v>
      </c>
      <c r="AC119" s="1">
        <f>DEGREES(IMABS(Y119))</f>
        <v>10.852920357213993</v>
      </c>
      <c r="AD119" s="1">
        <f t="shared" si="5"/>
        <v>159.98406127891175</v>
      </c>
    </row>
    <row r="120" spans="1:30" ht="14.25">
      <c r="A120" s="4">
        <v>1</v>
      </c>
      <c r="B120" s="5">
        <v>0</v>
      </c>
      <c r="C120" s="4">
        <v>1.2</v>
      </c>
      <c r="D120" s="5">
        <v>0</v>
      </c>
      <c r="E120" s="4">
        <v>3.85</v>
      </c>
      <c r="F120" s="4">
        <v>-0.02</v>
      </c>
      <c r="G120" s="4">
        <v>70</v>
      </c>
      <c r="H120" s="4">
        <v>6330</v>
      </c>
      <c r="I120" s="1">
        <f>IMABS(IMDIV(H120,IMPRODUCT(IMPRODUCT("2+0i",P120),L120)))</f>
        <v>4240.86824507161</v>
      </c>
      <c r="J120" s="1">
        <v>113</v>
      </c>
      <c r="K120" s="1" t="str">
        <f>COMPLEX(A120,B120)</f>
        <v>1</v>
      </c>
      <c r="L120" s="1" t="str">
        <f>COMPLEX(C120,D120)</f>
        <v>1.2</v>
      </c>
      <c r="M120" s="1" t="str">
        <f>COMPLEX(E120,F120)</f>
        <v>3.85-2E-002i</v>
      </c>
      <c r="N120" s="1" t="str">
        <f>COMPLEX(RADIANS(G120),0)</f>
        <v>1.22173047639603</v>
      </c>
      <c r="O120" s="1" t="str">
        <f>IMSQRT(IMSUB("1.0-0i",IMPRODUCT(IMSIN(N120),IMSIN(N120))))</f>
        <v>0.34202014332567</v>
      </c>
      <c r="P120" s="1" t="str">
        <f>IMDIV(IMSQRT(IMSUB(IMPRODUCT(L120,L120),IMPRODUCT(IMPRODUCT(K120,K120),IMSIN(N120)^2))),L120)</f>
        <v>0.621924532332519</v>
      </c>
      <c r="Q120" s="1" t="str">
        <f>IMDIV(IMSQRT(IMSUB(IMPRODUCT(M120,M120),IMPRODUCT(IMPRODUCT(K120,K120),IMSIN(N120)^2))),M120)</f>
        <v>0.969758644260474-3.19104068282549E-004i</v>
      </c>
      <c r="R120" s="1" t="str">
        <f>IMDIV(IMSUB(IMPRODUCT(L120,O120),IMPRODUCT(K120,P120)),IMSUM(IMPRODUCT(L120,O120),IMPRODUCT(K120,P120)))</f>
        <v>-0.204872984734696</v>
      </c>
      <c r="S120" s="1" t="str">
        <f>IMDIV(IMSUB(IMPRODUCT(K120,O120),IMPRODUCT(L120,P120)),IMSUM(IMPRODUCT(K120,O120),IMPRODUCT(L120,P120)))</f>
        <v>-0.371476896441682</v>
      </c>
      <c r="T120" s="1" t="str">
        <f>IMDIV(IMSUB(IMPRODUCT(M120,P120),IMPRODUCT(L120,Q120)),IMSUM(IMPRODUCT(M120,P120),IMPRODUCT(L120,Q120)))</f>
        <v>0.345892380941702-2.14178729229287E-003i</v>
      </c>
      <c r="U120" s="1" t="str">
        <f>IMDIV(IMSUB(IMPRODUCT(L120,P120),IMPRODUCT(M120,Q120)),IMSUM(IMPRODUCT(L120,P120),IMPRODUCT(M120,Q120)))</f>
        <v>-0.666823821668934+1.53382297014153E-003i</v>
      </c>
      <c r="V120" s="1" t="str">
        <f>IMPRODUCT(2*PI()*J120/H120,IMPRODUCT(L120,P120))</f>
        <v>8.37092664381162E-002</v>
      </c>
      <c r="W120" s="1" t="str">
        <f>IMDIV(IMSUM(R120,IMPRODUCT(T120,IMEXP(IMPRODUCT("0-2i",V120)))),IMSUM(1,IMPRODUCT(R120,IMPRODUCT(T120,IMEXP(IMPRODUCT("0-2i",V120))))))</f>
        <v>0.145147954138096-6.61441560585527E-002i</v>
      </c>
      <c r="X120" s="1" t="str">
        <f>IMDIV(IMSUM(S120,IMPRODUCT(U120,IMEXP(IMPRODUCT("0-2i",V120)))),IMSUM(1,IMPRODUCT(S120,IMPRODUCT(U120,IMEXP(IMPRODUCT("0-2i",V120))))))</f>
        <v>-0.828953077336258+6.26509353287354E-002i</v>
      </c>
      <c r="Y120" s="1">
        <f>ATAN(IMABS(W120)/IMABS(X120))</f>
        <v>0.18957047950990474</v>
      </c>
      <c r="Z120" s="1">
        <f>IMAGINARY(IMLN(IMDIV(IMDIV(W120,X120),Y120)))</f>
        <v>2.78944236937844</v>
      </c>
      <c r="AA120" s="1">
        <f t="shared" si="3"/>
        <v>0</v>
      </c>
      <c r="AB120" s="1">
        <f t="shared" si="4"/>
        <v>0</v>
      </c>
      <c r="AC120" s="1">
        <f>DEGREES(IMABS(Y120))</f>
        <v>10.861588396188793</v>
      </c>
      <c r="AD120" s="1">
        <f t="shared" si="5"/>
        <v>159.82327496035703</v>
      </c>
    </row>
    <row r="121" spans="1:30" ht="14.25">
      <c r="A121" s="4">
        <v>1</v>
      </c>
      <c r="B121" s="5">
        <v>0</v>
      </c>
      <c r="C121" s="4">
        <v>1.2</v>
      </c>
      <c r="D121" s="5">
        <v>0</v>
      </c>
      <c r="E121" s="4">
        <v>3.85</v>
      </c>
      <c r="F121" s="4">
        <v>-0.02</v>
      </c>
      <c r="G121" s="4">
        <v>70</v>
      </c>
      <c r="H121" s="4">
        <v>6330</v>
      </c>
      <c r="I121" s="1">
        <f>IMABS(IMDIV(H121,IMPRODUCT(IMPRODUCT("2+0i",P121),L121)))</f>
        <v>4240.86824507161</v>
      </c>
      <c r="J121" s="1">
        <v>114</v>
      </c>
      <c r="K121" s="1" t="str">
        <f>COMPLEX(A121,B121)</f>
        <v>1</v>
      </c>
      <c r="L121" s="1" t="str">
        <f>COMPLEX(C121,D121)</f>
        <v>1.2</v>
      </c>
      <c r="M121" s="1" t="str">
        <f>COMPLEX(E121,F121)</f>
        <v>3.85-2E-002i</v>
      </c>
      <c r="N121" s="1" t="str">
        <f>COMPLEX(RADIANS(G121),0)</f>
        <v>1.22173047639603</v>
      </c>
      <c r="O121" s="1" t="str">
        <f>IMSQRT(IMSUB("1.0-0i",IMPRODUCT(IMSIN(N121),IMSIN(N121))))</f>
        <v>0.34202014332567</v>
      </c>
      <c r="P121" s="1" t="str">
        <f>IMDIV(IMSQRT(IMSUB(IMPRODUCT(L121,L121),IMPRODUCT(IMPRODUCT(K121,K121),IMSIN(N121)^2))),L121)</f>
        <v>0.621924532332519</v>
      </c>
      <c r="Q121" s="1" t="str">
        <f>IMDIV(IMSQRT(IMSUB(IMPRODUCT(M121,M121),IMPRODUCT(IMPRODUCT(K121,K121),IMSIN(N121)^2))),M121)</f>
        <v>0.969758644260474-3.19104068282549E-004i</v>
      </c>
      <c r="R121" s="1" t="str">
        <f>IMDIV(IMSUB(IMPRODUCT(L121,O121),IMPRODUCT(K121,P121)),IMSUM(IMPRODUCT(L121,O121),IMPRODUCT(K121,P121)))</f>
        <v>-0.204872984734696</v>
      </c>
      <c r="S121" s="1" t="str">
        <f>IMDIV(IMSUB(IMPRODUCT(K121,O121),IMPRODUCT(L121,P121)),IMSUM(IMPRODUCT(K121,O121),IMPRODUCT(L121,P121)))</f>
        <v>-0.371476896441682</v>
      </c>
      <c r="T121" s="1" t="str">
        <f>IMDIV(IMSUB(IMPRODUCT(M121,P121),IMPRODUCT(L121,Q121)),IMSUM(IMPRODUCT(M121,P121),IMPRODUCT(L121,Q121)))</f>
        <v>0.345892380941702-2.14178729229287E-003i</v>
      </c>
      <c r="U121" s="1" t="str">
        <f>IMDIV(IMSUB(IMPRODUCT(L121,P121),IMPRODUCT(M121,Q121)),IMSUM(IMPRODUCT(L121,P121),IMPRODUCT(M121,Q121)))</f>
        <v>-0.666823821668934+1.53382297014153E-003i</v>
      </c>
      <c r="V121" s="1" t="str">
        <f>IMPRODUCT(2*PI()*J121/H121,IMPRODUCT(L121,P121))</f>
        <v>8.44500564065951E-002</v>
      </c>
      <c r="W121" s="1" t="str">
        <f>IMDIV(IMSUM(R121,IMPRODUCT(T121,IMEXP(IMPRODUCT("0-2i",V121)))),IMSUM(1,IMPRODUCT(R121,IMPRODUCT(T121,IMEXP(IMPRODUCT("0-2i",V121))))))</f>
        <v>0.145034814586899-6.67000628153012E-002i</v>
      </c>
      <c r="X121" s="1" t="str">
        <f>IMDIV(IMSUM(S121,IMPRODUCT(U121,IMEXP(IMPRODUCT("0-2i",V121)))),IMSUM(1,IMPRODUCT(S121,IMPRODUCT(U121,IMEXP(IMPRODUCT("0-2i",V121))))))</f>
        <v>-0.82889660674377+6.3197601715918E-002i</v>
      </c>
      <c r="Y121" s="1">
        <f>ATAN(IMABS(W121)/IMABS(X121))</f>
        <v>0.18972291437746056</v>
      </c>
      <c r="Z121" s="1">
        <f>IMAGINARY(IMLN(IMDIV(IMDIV(W121,X121),Y121)))</f>
        <v>2.78664051968296</v>
      </c>
      <c r="AA121" s="1">
        <f t="shared" si="3"/>
        <v>0</v>
      </c>
      <c r="AB121" s="1">
        <f t="shared" si="4"/>
        <v>0</v>
      </c>
      <c r="AC121" s="1">
        <f>DEGREES(IMABS(Y121))</f>
        <v>10.870322270750377</v>
      </c>
      <c r="AD121" s="1">
        <f t="shared" si="5"/>
        <v>159.66274079797603</v>
      </c>
    </row>
    <row r="122" spans="1:30" ht="14.25">
      <c r="A122" s="4">
        <v>1</v>
      </c>
      <c r="B122" s="5">
        <v>0</v>
      </c>
      <c r="C122" s="4">
        <v>1.2</v>
      </c>
      <c r="D122" s="5">
        <v>0</v>
      </c>
      <c r="E122" s="4">
        <v>3.85</v>
      </c>
      <c r="F122" s="4">
        <v>-0.02</v>
      </c>
      <c r="G122" s="4">
        <v>70</v>
      </c>
      <c r="H122" s="4">
        <v>6330</v>
      </c>
      <c r="I122" s="1">
        <f>IMABS(IMDIV(H122,IMPRODUCT(IMPRODUCT("2+0i",P122),L122)))</f>
        <v>4240.86824507161</v>
      </c>
      <c r="J122" s="1">
        <v>115</v>
      </c>
      <c r="K122" s="1" t="str">
        <f>COMPLEX(A122,B122)</f>
        <v>1</v>
      </c>
      <c r="L122" s="1" t="str">
        <f>COMPLEX(C122,D122)</f>
        <v>1.2</v>
      </c>
      <c r="M122" s="1" t="str">
        <f>COMPLEX(E122,F122)</f>
        <v>3.85-2E-002i</v>
      </c>
      <c r="N122" s="1" t="str">
        <f>COMPLEX(RADIANS(G122),0)</f>
        <v>1.22173047639603</v>
      </c>
      <c r="O122" s="1" t="str">
        <f>IMSQRT(IMSUB("1.0-0i",IMPRODUCT(IMSIN(N122),IMSIN(N122))))</f>
        <v>0.34202014332567</v>
      </c>
      <c r="P122" s="1" t="str">
        <f>IMDIV(IMSQRT(IMSUB(IMPRODUCT(L122,L122),IMPRODUCT(IMPRODUCT(K122,K122),IMSIN(N122)^2))),L122)</f>
        <v>0.621924532332519</v>
      </c>
      <c r="Q122" s="1" t="str">
        <f>IMDIV(IMSQRT(IMSUB(IMPRODUCT(M122,M122),IMPRODUCT(IMPRODUCT(K122,K122),IMSIN(N122)^2))),M122)</f>
        <v>0.969758644260474-3.19104068282549E-004i</v>
      </c>
      <c r="R122" s="1" t="str">
        <f>IMDIV(IMSUB(IMPRODUCT(L122,O122),IMPRODUCT(K122,P122)),IMSUM(IMPRODUCT(L122,O122),IMPRODUCT(K122,P122)))</f>
        <v>-0.204872984734696</v>
      </c>
      <c r="S122" s="1" t="str">
        <f>IMDIV(IMSUB(IMPRODUCT(K122,O122),IMPRODUCT(L122,P122)),IMSUM(IMPRODUCT(K122,O122),IMPRODUCT(L122,P122)))</f>
        <v>-0.371476896441682</v>
      </c>
      <c r="T122" s="1" t="str">
        <f>IMDIV(IMSUB(IMPRODUCT(M122,P122),IMPRODUCT(L122,Q122)),IMSUM(IMPRODUCT(M122,P122),IMPRODUCT(L122,Q122)))</f>
        <v>0.345892380941702-2.14178729229287E-003i</v>
      </c>
      <c r="U122" s="1" t="str">
        <f>IMDIV(IMSUB(IMPRODUCT(L122,P122),IMPRODUCT(M122,Q122)),IMSUM(IMPRODUCT(L122,P122),IMPRODUCT(M122,Q122)))</f>
        <v>-0.666823821668934+1.53382297014153E-003i</v>
      </c>
      <c r="V122" s="1" t="str">
        <f>IMPRODUCT(2*PI()*J122/H122,IMPRODUCT(L122,P122))</f>
        <v>8.5190846375074E-002</v>
      </c>
      <c r="W122" s="1" t="str">
        <f>IMDIV(IMSUM(R122,IMPRODUCT(T122,IMEXP(IMPRODUCT("0-2i",V122)))),IMSUM(1,IMPRODUCT(R122,IMPRODUCT(T122,IMEXP(IMPRODUCT("0-2i",V122))))))</f>
        <v>0.144920733143176-6.72557525674212E-002i</v>
      </c>
      <c r="X122" s="1" t="str">
        <f>IMDIV(IMSUM(S122,IMPRODUCT(U122,IMEXP(IMPRODUCT("0-2i",V122)))),IMSUM(1,IMPRODUCT(S122,IMPRODUCT(U122,IMEXP(IMPRODUCT("0-2i",V122))))))</f>
        <v>-0.828839640958472+6.37442613161615E-002i</v>
      </c>
      <c r="Y122" s="1">
        <f>ATAN(IMABS(W122)/IMABS(X122))</f>
        <v>0.1898764948736635</v>
      </c>
      <c r="Z122" s="1">
        <f>IMAGINARY(IMLN(IMDIV(IMDIV(W122,X122),Y122)))</f>
        <v>2.78384309381042</v>
      </c>
      <c r="AA122" s="1">
        <f t="shared" si="3"/>
        <v>0</v>
      </c>
      <c r="AB122" s="1">
        <f t="shared" si="4"/>
        <v>0</v>
      </c>
      <c r="AC122" s="1">
        <f>DEGREES(IMABS(Y122))</f>
        <v>10.87912178499833</v>
      </c>
      <c r="AD122" s="1">
        <f t="shared" si="5"/>
        <v>159.50246010197876</v>
      </c>
    </row>
    <row r="123" spans="1:30" ht="14.25">
      <c r="A123" s="4">
        <v>1</v>
      </c>
      <c r="B123" s="5">
        <v>0</v>
      </c>
      <c r="C123" s="4">
        <v>1.2</v>
      </c>
      <c r="D123" s="5">
        <v>0</v>
      </c>
      <c r="E123" s="4">
        <v>3.85</v>
      </c>
      <c r="F123" s="4">
        <v>-0.02</v>
      </c>
      <c r="G123" s="4">
        <v>70</v>
      </c>
      <c r="H123" s="4">
        <v>6330</v>
      </c>
      <c r="I123" s="1">
        <f>IMABS(IMDIV(H123,IMPRODUCT(IMPRODUCT("2+0i",P123),L123)))</f>
        <v>4240.86824507161</v>
      </c>
      <c r="J123" s="1">
        <v>116</v>
      </c>
      <c r="K123" s="1" t="str">
        <f>COMPLEX(A123,B123)</f>
        <v>1</v>
      </c>
      <c r="L123" s="1" t="str">
        <f>COMPLEX(C123,D123)</f>
        <v>1.2</v>
      </c>
      <c r="M123" s="1" t="str">
        <f>COMPLEX(E123,F123)</f>
        <v>3.85-2E-002i</v>
      </c>
      <c r="N123" s="1" t="str">
        <f>COMPLEX(RADIANS(G123),0)</f>
        <v>1.22173047639603</v>
      </c>
      <c r="O123" s="1" t="str">
        <f>IMSQRT(IMSUB("1.0-0i",IMPRODUCT(IMSIN(N123),IMSIN(N123))))</f>
        <v>0.34202014332567</v>
      </c>
      <c r="P123" s="1" t="str">
        <f>IMDIV(IMSQRT(IMSUB(IMPRODUCT(L123,L123),IMPRODUCT(IMPRODUCT(K123,K123),IMSIN(N123)^2))),L123)</f>
        <v>0.621924532332519</v>
      </c>
      <c r="Q123" s="1" t="str">
        <f>IMDIV(IMSQRT(IMSUB(IMPRODUCT(M123,M123),IMPRODUCT(IMPRODUCT(K123,K123),IMSIN(N123)^2))),M123)</f>
        <v>0.969758644260474-3.19104068282549E-004i</v>
      </c>
      <c r="R123" s="1" t="str">
        <f>IMDIV(IMSUB(IMPRODUCT(L123,O123),IMPRODUCT(K123,P123)),IMSUM(IMPRODUCT(L123,O123),IMPRODUCT(K123,P123)))</f>
        <v>-0.204872984734696</v>
      </c>
      <c r="S123" s="1" t="str">
        <f>IMDIV(IMSUB(IMPRODUCT(K123,O123),IMPRODUCT(L123,P123)),IMSUM(IMPRODUCT(K123,O123),IMPRODUCT(L123,P123)))</f>
        <v>-0.371476896441682</v>
      </c>
      <c r="T123" s="1" t="str">
        <f>IMDIV(IMSUB(IMPRODUCT(M123,P123),IMPRODUCT(L123,Q123)),IMSUM(IMPRODUCT(M123,P123),IMPRODUCT(L123,Q123)))</f>
        <v>0.345892380941702-2.14178729229287E-003i</v>
      </c>
      <c r="U123" s="1" t="str">
        <f>IMDIV(IMSUB(IMPRODUCT(L123,P123),IMPRODUCT(M123,Q123)),IMSUM(IMPRODUCT(L123,P123),IMPRODUCT(M123,Q123)))</f>
        <v>-0.666823821668934+1.53382297014153E-003i</v>
      </c>
      <c r="V123" s="1" t="str">
        <f>IMPRODUCT(2*PI()*J123/H123,IMPRODUCT(L123,P123))</f>
        <v>8.59316363435529E-002</v>
      </c>
      <c r="W123" s="1" t="str">
        <f>IMDIV(IMSUM(R123,IMPRODUCT(T123,IMEXP(IMPRODUCT("0-2i",V123)))),IMSUM(1,IMPRODUCT(R123,IMPRODUCT(T123,IMEXP(IMPRODUCT("0-2i",V123))))))</f>
        <v>0.144805710298368-6.78112235328577E-002i</v>
      </c>
      <c r="X123" s="1" t="str">
        <f>IMDIV(IMSUM(S123,IMPRODUCT(U123,IMEXP(IMPRODUCT("0-2i",V123)))),IMSUM(1,IMPRODUCT(S123,IMPRODUCT(U123,IMEXP(IMPRODUCT("0-2i",V123))))))</f>
        <v>-0.828782179866806+6.42909140618806E-002i</v>
      </c>
      <c r="Y123" s="1">
        <f>ATAN(IMABS(W123)/IMABS(X123))</f>
        <v>0.19003121756462862</v>
      </c>
      <c r="Z123" s="1">
        <f>IMAGINARY(IMLN(IMDIV(IMDIV(W123,X123),Y123)))</f>
        <v>2.78105011432959</v>
      </c>
      <c r="AA123" s="1">
        <f t="shared" si="3"/>
        <v>0</v>
      </c>
      <c r="AB123" s="1">
        <f t="shared" si="4"/>
        <v>0</v>
      </c>
      <c r="AC123" s="1">
        <f>DEGREES(IMABS(Y123))</f>
        <v>10.887986742185538</v>
      </c>
      <c r="AD123" s="1">
        <f t="shared" si="5"/>
        <v>159.34243416546056</v>
      </c>
    </row>
    <row r="124" spans="1:30" ht="14.25">
      <c r="A124" s="4">
        <v>1</v>
      </c>
      <c r="B124" s="5">
        <v>0</v>
      </c>
      <c r="C124" s="4">
        <v>1.2</v>
      </c>
      <c r="D124" s="5">
        <v>0</v>
      </c>
      <c r="E124" s="4">
        <v>3.85</v>
      </c>
      <c r="F124" s="4">
        <v>-0.02</v>
      </c>
      <c r="G124" s="4">
        <v>70</v>
      </c>
      <c r="H124" s="4">
        <v>6330</v>
      </c>
      <c r="I124" s="1">
        <f>IMABS(IMDIV(H124,IMPRODUCT(IMPRODUCT("2+0i",P124),L124)))</f>
        <v>4240.86824507161</v>
      </c>
      <c r="J124" s="1">
        <v>117</v>
      </c>
      <c r="K124" s="1" t="str">
        <f>COMPLEX(A124,B124)</f>
        <v>1</v>
      </c>
      <c r="L124" s="1" t="str">
        <f>COMPLEX(C124,D124)</f>
        <v>1.2</v>
      </c>
      <c r="M124" s="1" t="str">
        <f>COMPLEX(E124,F124)</f>
        <v>3.85-2E-002i</v>
      </c>
      <c r="N124" s="1" t="str">
        <f>COMPLEX(RADIANS(G124),0)</f>
        <v>1.22173047639603</v>
      </c>
      <c r="O124" s="1" t="str">
        <f>IMSQRT(IMSUB("1.0-0i",IMPRODUCT(IMSIN(N124),IMSIN(N124))))</f>
        <v>0.34202014332567</v>
      </c>
      <c r="P124" s="1" t="str">
        <f>IMDIV(IMSQRT(IMSUB(IMPRODUCT(L124,L124),IMPRODUCT(IMPRODUCT(K124,K124),IMSIN(N124)^2))),L124)</f>
        <v>0.621924532332519</v>
      </c>
      <c r="Q124" s="1" t="str">
        <f>IMDIV(IMSQRT(IMSUB(IMPRODUCT(M124,M124),IMPRODUCT(IMPRODUCT(K124,K124),IMSIN(N124)^2))),M124)</f>
        <v>0.969758644260474-3.19104068282549E-004i</v>
      </c>
      <c r="R124" s="1" t="str">
        <f>IMDIV(IMSUB(IMPRODUCT(L124,O124),IMPRODUCT(K124,P124)),IMSUM(IMPRODUCT(L124,O124),IMPRODUCT(K124,P124)))</f>
        <v>-0.204872984734696</v>
      </c>
      <c r="S124" s="1" t="str">
        <f>IMDIV(IMSUB(IMPRODUCT(K124,O124),IMPRODUCT(L124,P124)),IMSUM(IMPRODUCT(K124,O124),IMPRODUCT(L124,P124)))</f>
        <v>-0.371476896441682</v>
      </c>
      <c r="T124" s="1" t="str">
        <f>IMDIV(IMSUB(IMPRODUCT(M124,P124),IMPRODUCT(L124,Q124)),IMSUM(IMPRODUCT(M124,P124),IMPRODUCT(L124,Q124)))</f>
        <v>0.345892380941702-2.14178729229287E-003i</v>
      </c>
      <c r="U124" s="1" t="str">
        <f>IMDIV(IMSUB(IMPRODUCT(L124,P124),IMPRODUCT(M124,Q124)),IMSUM(IMPRODUCT(L124,P124),IMPRODUCT(M124,Q124)))</f>
        <v>-0.666823821668934+1.53382297014153E-003i</v>
      </c>
      <c r="V124" s="1" t="str">
        <f>IMPRODUCT(2*PI()*J124/H124,IMPRODUCT(L124,P124))</f>
        <v>8.66724263120318E-002</v>
      </c>
      <c r="W124" s="1" t="str">
        <f>IMDIV(IMSUM(R124,IMPRODUCT(T124,IMEXP(IMPRODUCT("0-2i",V124)))),IMSUM(1,IMPRODUCT(R124,IMPRODUCT(T124,IMEXP(IMPRODUCT("0-2i",V124))))))</f>
        <v>0.144689746547875-6.8366473930909E-002i</v>
      </c>
      <c r="X124" s="1" t="str">
        <f>IMDIV(IMSUM(S124,IMPRODUCT(U124,IMEXP(IMPRODUCT("0-2i",V124)))),IMSUM(1,IMPRODUCT(S124,IMPRODUCT(U124,IMEXP(IMPRODUCT("0-2i",V124))))))</f>
        <v>-0.828724223354231+6.48375598852593E-002i</v>
      </c>
      <c r="Y124" s="1">
        <f>ATAN(IMABS(W124)/IMABS(X124))</f>
        <v>0.19018707900196535</v>
      </c>
      <c r="Z124" s="1">
        <f>IMAGINARY(IMLN(IMDIV(IMDIV(W124,X124),Y124)))</f>
        <v>2.77826160351074</v>
      </c>
      <c r="AA124" s="1">
        <f t="shared" si="3"/>
        <v>0</v>
      </c>
      <c r="AB124" s="1">
        <f t="shared" si="4"/>
        <v>0</v>
      </c>
      <c r="AC124" s="1">
        <f>DEGREES(IMABS(Y124))</f>
        <v>10.896916944733777</v>
      </c>
      <c r="AD124" s="1">
        <f t="shared" si="5"/>
        <v>159.18266426441392</v>
      </c>
    </row>
    <row r="125" spans="1:30" ht="14.25">
      <c r="A125" s="4">
        <v>1</v>
      </c>
      <c r="B125" s="5">
        <v>0</v>
      </c>
      <c r="C125" s="4">
        <v>1.2</v>
      </c>
      <c r="D125" s="5">
        <v>0</v>
      </c>
      <c r="E125" s="4">
        <v>3.85</v>
      </c>
      <c r="F125" s="4">
        <v>-0.02</v>
      </c>
      <c r="G125" s="4">
        <v>70</v>
      </c>
      <c r="H125" s="4">
        <v>6330</v>
      </c>
      <c r="I125" s="1">
        <f>IMABS(IMDIV(H125,IMPRODUCT(IMPRODUCT("2+0i",P125),L125)))</f>
        <v>4240.86824507161</v>
      </c>
      <c r="J125" s="1">
        <v>118</v>
      </c>
      <c r="K125" s="1" t="str">
        <f>COMPLEX(A125,B125)</f>
        <v>1</v>
      </c>
      <c r="L125" s="1" t="str">
        <f>COMPLEX(C125,D125)</f>
        <v>1.2</v>
      </c>
      <c r="M125" s="1" t="str">
        <f>COMPLEX(E125,F125)</f>
        <v>3.85-2E-002i</v>
      </c>
      <c r="N125" s="1" t="str">
        <f>COMPLEX(RADIANS(G125),0)</f>
        <v>1.22173047639603</v>
      </c>
      <c r="O125" s="1" t="str">
        <f>IMSQRT(IMSUB("1.0-0i",IMPRODUCT(IMSIN(N125),IMSIN(N125))))</f>
        <v>0.34202014332567</v>
      </c>
      <c r="P125" s="1" t="str">
        <f>IMDIV(IMSQRT(IMSUB(IMPRODUCT(L125,L125),IMPRODUCT(IMPRODUCT(K125,K125),IMSIN(N125)^2))),L125)</f>
        <v>0.621924532332519</v>
      </c>
      <c r="Q125" s="1" t="str">
        <f>IMDIV(IMSQRT(IMSUB(IMPRODUCT(M125,M125),IMPRODUCT(IMPRODUCT(K125,K125),IMSIN(N125)^2))),M125)</f>
        <v>0.969758644260474-3.19104068282549E-004i</v>
      </c>
      <c r="R125" s="1" t="str">
        <f>IMDIV(IMSUB(IMPRODUCT(L125,O125),IMPRODUCT(K125,P125)),IMSUM(IMPRODUCT(L125,O125),IMPRODUCT(K125,P125)))</f>
        <v>-0.204872984734696</v>
      </c>
      <c r="S125" s="1" t="str">
        <f>IMDIV(IMSUB(IMPRODUCT(K125,O125),IMPRODUCT(L125,P125)),IMSUM(IMPRODUCT(K125,O125),IMPRODUCT(L125,P125)))</f>
        <v>-0.371476896441682</v>
      </c>
      <c r="T125" s="1" t="str">
        <f>IMDIV(IMSUB(IMPRODUCT(M125,P125),IMPRODUCT(L125,Q125)),IMSUM(IMPRODUCT(M125,P125),IMPRODUCT(L125,Q125)))</f>
        <v>0.345892380941702-2.14178729229287E-003i</v>
      </c>
      <c r="U125" s="1" t="str">
        <f>IMDIV(IMSUB(IMPRODUCT(L125,P125),IMPRODUCT(M125,Q125)),IMSUM(IMPRODUCT(L125,P125),IMPRODUCT(M125,Q125)))</f>
        <v>-0.666823821668934+1.53382297014153E-003i</v>
      </c>
      <c r="V125" s="1" t="str">
        <f>IMPRODUCT(2*PI()*J125/H125,IMPRODUCT(L125,P125))</f>
        <v>8.74132162805107E-002</v>
      </c>
      <c r="W125" s="1" t="str">
        <f>IMDIV(IMSUM(R125,IMPRODUCT(T125,IMEXP(IMPRODUCT("0-2i",V125)))),IMSUM(1,IMPRODUCT(R125,IMPRODUCT(T125,IMEXP(IMPRODUCT("0-2i",V125))))))</f>
        <v>0.144572842391055-6.89215019822354E-002i</v>
      </c>
      <c r="X125" s="1" t="str">
        <f>IMDIV(IMSUM(S125,IMPRODUCT(U125,IMEXP(IMPRODUCT("0-2i",V125)))),IMSUM(1,IMPRODUCT(S125,IMPRODUCT(U125,IMEXP(IMPRODUCT("0-2i",V125))))))</f>
        <v>-0.828665771305233+6.53841987182472E-002i</v>
      </c>
      <c r="Y125" s="1">
        <f>ATAN(IMABS(W125)/IMABS(X125))</f>
        <v>0.1903440757230549</v>
      </c>
      <c r="Z125" s="1">
        <f>IMAGINARY(IMLN(IMDIV(IMDIV(W125,X125),Y125)))</f>
        <v>2.77547758332586</v>
      </c>
      <c r="AA125" s="1">
        <f t="shared" si="3"/>
        <v>0</v>
      </c>
      <c r="AB125" s="1">
        <f t="shared" si="4"/>
        <v>0</v>
      </c>
      <c r="AC125" s="1">
        <f>DEGREES(IMABS(Y125))</f>
        <v>10.905912194249598</v>
      </c>
      <c r="AD125" s="1">
        <f t="shared" si="5"/>
        <v>159.02315165774104</v>
      </c>
    </row>
    <row r="126" spans="1:30" ht="14.25">
      <c r="A126" s="4">
        <v>1</v>
      </c>
      <c r="B126" s="5">
        <v>0</v>
      </c>
      <c r="C126" s="4">
        <v>1.2</v>
      </c>
      <c r="D126" s="5">
        <v>0</v>
      </c>
      <c r="E126" s="4">
        <v>3.85</v>
      </c>
      <c r="F126" s="4">
        <v>-0.02</v>
      </c>
      <c r="G126" s="4">
        <v>70</v>
      </c>
      <c r="H126" s="4">
        <v>6330</v>
      </c>
      <c r="I126" s="1">
        <f>IMABS(IMDIV(H126,IMPRODUCT(IMPRODUCT("2+0i",P126),L126)))</f>
        <v>4240.86824507161</v>
      </c>
      <c r="J126" s="1">
        <v>119</v>
      </c>
      <c r="K126" s="1" t="str">
        <f>COMPLEX(A126,B126)</f>
        <v>1</v>
      </c>
      <c r="L126" s="1" t="str">
        <f>COMPLEX(C126,D126)</f>
        <v>1.2</v>
      </c>
      <c r="M126" s="1" t="str">
        <f>COMPLEX(E126,F126)</f>
        <v>3.85-2E-002i</v>
      </c>
      <c r="N126" s="1" t="str">
        <f>COMPLEX(RADIANS(G126),0)</f>
        <v>1.22173047639603</v>
      </c>
      <c r="O126" s="1" t="str">
        <f>IMSQRT(IMSUB("1.0-0i",IMPRODUCT(IMSIN(N126),IMSIN(N126))))</f>
        <v>0.34202014332567</v>
      </c>
      <c r="P126" s="1" t="str">
        <f>IMDIV(IMSQRT(IMSUB(IMPRODUCT(L126,L126),IMPRODUCT(IMPRODUCT(K126,K126),IMSIN(N126)^2))),L126)</f>
        <v>0.621924532332519</v>
      </c>
      <c r="Q126" s="1" t="str">
        <f>IMDIV(IMSQRT(IMSUB(IMPRODUCT(M126,M126),IMPRODUCT(IMPRODUCT(K126,K126),IMSIN(N126)^2))),M126)</f>
        <v>0.969758644260474-3.19104068282549E-004i</v>
      </c>
      <c r="R126" s="1" t="str">
        <f>IMDIV(IMSUB(IMPRODUCT(L126,O126),IMPRODUCT(K126,P126)),IMSUM(IMPRODUCT(L126,O126),IMPRODUCT(K126,P126)))</f>
        <v>-0.204872984734696</v>
      </c>
      <c r="S126" s="1" t="str">
        <f>IMDIV(IMSUB(IMPRODUCT(K126,O126),IMPRODUCT(L126,P126)),IMSUM(IMPRODUCT(K126,O126),IMPRODUCT(L126,P126)))</f>
        <v>-0.371476896441682</v>
      </c>
      <c r="T126" s="1" t="str">
        <f>IMDIV(IMSUB(IMPRODUCT(M126,P126),IMPRODUCT(L126,Q126)),IMSUM(IMPRODUCT(M126,P126),IMPRODUCT(L126,Q126)))</f>
        <v>0.345892380941702-2.14178729229287E-003i</v>
      </c>
      <c r="U126" s="1" t="str">
        <f>IMDIV(IMSUB(IMPRODUCT(L126,P126),IMPRODUCT(M126,Q126)),IMSUM(IMPRODUCT(L126,P126),IMPRODUCT(M126,Q126)))</f>
        <v>-0.666823821668934+1.53382297014153E-003i</v>
      </c>
      <c r="V126" s="1" t="str">
        <f>IMPRODUCT(2*PI()*J126/H126,IMPRODUCT(L126,P126))</f>
        <v>8.81540062489896E-002</v>
      </c>
      <c r="W126" s="1" t="str">
        <f>IMDIV(IMSUM(R126,IMPRODUCT(T126,IMEXP(IMPRODUCT("0-2i",V126)))),IMSUM(1,IMPRODUCT(R126,IMPRODUCT(T126,IMEXP(IMPRODUCT("0-2i",V126))))))</f>
        <v>0.144454998331216-6.9476305908872E-002i</v>
      </c>
      <c r="X126" s="1" t="str">
        <f>IMDIV(IMSUM(S126,IMPRODUCT(U126,IMEXP(IMPRODUCT("0-2i",V126)))),IMSUM(1,IMPRODUCT(S126,IMPRODUCT(U126,IMEXP(IMPRODUCT("0-2i",V126))))))</f>
        <v>-0.828606823603324+6.59308304925612E-002i</v>
      </c>
      <c r="Y126" s="1">
        <f>ATAN(IMABS(W126)/IMABS(X126))</f>
        <v>0.19050220425132286</v>
      </c>
      <c r="Z126" s="1">
        <f>IMAGINARY(IMLN(IMDIV(IMDIV(W126,X126),Y126)))</f>
        <v>2.77269807544884</v>
      </c>
      <c r="AA126" s="1">
        <f t="shared" si="3"/>
        <v>0</v>
      </c>
      <c r="AB126" s="1">
        <f t="shared" si="4"/>
        <v>0</v>
      </c>
      <c r="AC126" s="1">
        <f>DEGREES(IMABS(Y126))</f>
        <v>10.914972291539968</v>
      </c>
      <c r="AD126" s="1">
        <f t="shared" si="5"/>
        <v>158.86389758726446</v>
      </c>
    </row>
    <row r="127" spans="1:30" ht="14.25">
      <c r="A127" s="4">
        <v>1</v>
      </c>
      <c r="B127" s="5">
        <v>0</v>
      </c>
      <c r="C127" s="4">
        <v>1.2</v>
      </c>
      <c r="D127" s="5">
        <v>0</v>
      </c>
      <c r="E127" s="4">
        <v>3.85</v>
      </c>
      <c r="F127" s="4">
        <v>-0.02</v>
      </c>
      <c r="G127" s="4">
        <v>70</v>
      </c>
      <c r="H127" s="4">
        <v>6330</v>
      </c>
      <c r="I127" s="1">
        <f>IMABS(IMDIV(H127,IMPRODUCT(IMPRODUCT("2+0i",P127),L127)))</f>
        <v>4240.86824507161</v>
      </c>
      <c r="J127" s="1">
        <v>120</v>
      </c>
      <c r="K127" s="1" t="str">
        <f>COMPLEX(A127,B127)</f>
        <v>1</v>
      </c>
      <c r="L127" s="1" t="str">
        <f>COMPLEX(C127,D127)</f>
        <v>1.2</v>
      </c>
      <c r="M127" s="1" t="str">
        <f>COMPLEX(E127,F127)</f>
        <v>3.85-2E-002i</v>
      </c>
      <c r="N127" s="1" t="str">
        <f>COMPLEX(RADIANS(G127),0)</f>
        <v>1.22173047639603</v>
      </c>
      <c r="O127" s="1" t="str">
        <f>IMSQRT(IMSUB("1.0-0i",IMPRODUCT(IMSIN(N127),IMSIN(N127))))</f>
        <v>0.34202014332567</v>
      </c>
      <c r="P127" s="1" t="str">
        <f>IMDIV(IMSQRT(IMSUB(IMPRODUCT(L127,L127),IMPRODUCT(IMPRODUCT(K127,K127),IMSIN(N127)^2))),L127)</f>
        <v>0.621924532332519</v>
      </c>
      <c r="Q127" s="1" t="str">
        <f>IMDIV(IMSQRT(IMSUB(IMPRODUCT(M127,M127),IMPRODUCT(IMPRODUCT(K127,K127),IMSIN(N127)^2))),M127)</f>
        <v>0.969758644260474-3.19104068282549E-004i</v>
      </c>
      <c r="R127" s="1" t="str">
        <f>IMDIV(IMSUB(IMPRODUCT(L127,O127),IMPRODUCT(K127,P127)),IMSUM(IMPRODUCT(L127,O127),IMPRODUCT(K127,P127)))</f>
        <v>-0.204872984734696</v>
      </c>
      <c r="S127" s="1" t="str">
        <f>IMDIV(IMSUB(IMPRODUCT(K127,O127),IMPRODUCT(L127,P127)),IMSUM(IMPRODUCT(K127,O127),IMPRODUCT(L127,P127)))</f>
        <v>-0.371476896441682</v>
      </c>
      <c r="T127" s="1" t="str">
        <f>IMDIV(IMSUB(IMPRODUCT(M127,P127),IMPRODUCT(L127,Q127)),IMSUM(IMPRODUCT(M127,P127),IMPRODUCT(L127,Q127)))</f>
        <v>0.345892380941702-2.14178729229287E-003i</v>
      </c>
      <c r="U127" s="1" t="str">
        <f>IMDIV(IMSUB(IMPRODUCT(L127,P127),IMPRODUCT(M127,Q127)),IMSUM(IMPRODUCT(L127,P127),IMPRODUCT(M127,Q127)))</f>
        <v>-0.666823821668934+1.53382297014153E-003i</v>
      </c>
      <c r="V127" s="1" t="str">
        <f>IMPRODUCT(2*PI()*J127/H127,IMPRODUCT(L127,P127))</f>
        <v>8.88947962174685E-002</v>
      </c>
      <c r="W127" s="1" t="str">
        <f>IMDIV(IMSUM(R127,IMPRODUCT(T127,IMEXP(IMPRODUCT("0-2i",V127)))),IMSUM(1,IMPRODUCT(R127,IMPRODUCT(T127,IMEXP(IMPRODUCT("0-2i",V127))))))</f>
        <v>0.144336214875609-7.00308839342371E-002i</v>
      </c>
      <c r="X127" s="1" t="str">
        <f>IMDIV(IMSUM(S127,IMPRODUCT(U127,IMEXP(IMPRODUCT("0-2i",V127)))),IMSUM(1,IMPRODUCT(S127,IMPRODUCT(U127,IMEXP(IMPRODUCT("0-2i",V127))))))</f>
        <v>-0.828547380130992+6.64774551396793E-002i</v>
      </c>
      <c r="Y127" s="1">
        <f>ATAN(IMABS(W127)/IMABS(X127))</f>
        <v>0.19066146109652235</v>
      </c>
      <c r="Z127" s="1">
        <f>IMAGINARY(IMLN(IMDIV(IMDIV(W127,X127),Y127)))</f>
        <v>2.76992310125581</v>
      </c>
      <c r="AA127" s="1">
        <f t="shared" si="3"/>
        <v>0</v>
      </c>
      <c r="AB127" s="1">
        <f t="shared" si="4"/>
        <v>0</v>
      </c>
      <c r="AC127" s="1">
        <f>DEGREES(IMABS(Y127))</f>
        <v>10.924097036628467</v>
      </c>
      <c r="AD127" s="1">
        <f t="shared" si="5"/>
        <v>158.7049032777461</v>
      </c>
    </row>
    <row r="128" spans="1:30" ht="14.25">
      <c r="A128" s="4">
        <v>1</v>
      </c>
      <c r="B128" s="5">
        <v>0</v>
      </c>
      <c r="C128" s="4">
        <v>1.2</v>
      </c>
      <c r="D128" s="5">
        <v>0</v>
      </c>
      <c r="E128" s="4">
        <v>3.85</v>
      </c>
      <c r="F128" s="4">
        <v>-0.02</v>
      </c>
      <c r="G128" s="4">
        <v>70</v>
      </c>
      <c r="H128" s="4">
        <v>6330</v>
      </c>
      <c r="I128" s="1">
        <f>IMABS(IMDIV(H128,IMPRODUCT(IMPRODUCT("2+0i",P128),L128)))</f>
        <v>4240.86824507161</v>
      </c>
      <c r="J128" s="1">
        <v>121</v>
      </c>
      <c r="K128" s="1" t="str">
        <f>COMPLEX(A128,B128)</f>
        <v>1</v>
      </c>
      <c r="L128" s="1" t="str">
        <f>COMPLEX(C128,D128)</f>
        <v>1.2</v>
      </c>
      <c r="M128" s="1" t="str">
        <f>COMPLEX(E128,F128)</f>
        <v>3.85-2E-002i</v>
      </c>
      <c r="N128" s="1" t="str">
        <f>COMPLEX(RADIANS(G128),0)</f>
        <v>1.22173047639603</v>
      </c>
      <c r="O128" s="1" t="str">
        <f>IMSQRT(IMSUB("1.0-0i",IMPRODUCT(IMSIN(N128),IMSIN(N128))))</f>
        <v>0.34202014332567</v>
      </c>
      <c r="P128" s="1" t="str">
        <f>IMDIV(IMSQRT(IMSUB(IMPRODUCT(L128,L128),IMPRODUCT(IMPRODUCT(K128,K128),IMSIN(N128)^2))),L128)</f>
        <v>0.621924532332519</v>
      </c>
      <c r="Q128" s="1" t="str">
        <f>IMDIV(IMSQRT(IMSUB(IMPRODUCT(M128,M128),IMPRODUCT(IMPRODUCT(K128,K128),IMSIN(N128)^2))),M128)</f>
        <v>0.969758644260474-3.19104068282549E-004i</v>
      </c>
      <c r="R128" s="1" t="str">
        <f>IMDIV(IMSUB(IMPRODUCT(L128,O128),IMPRODUCT(K128,P128)),IMSUM(IMPRODUCT(L128,O128),IMPRODUCT(K128,P128)))</f>
        <v>-0.204872984734696</v>
      </c>
      <c r="S128" s="1" t="str">
        <f>IMDIV(IMSUB(IMPRODUCT(K128,O128),IMPRODUCT(L128,P128)),IMSUM(IMPRODUCT(K128,O128),IMPRODUCT(L128,P128)))</f>
        <v>-0.371476896441682</v>
      </c>
      <c r="T128" s="1" t="str">
        <f>IMDIV(IMSUB(IMPRODUCT(M128,P128),IMPRODUCT(L128,Q128)),IMSUM(IMPRODUCT(M128,P128),IMPRODUCT(L128,Q128)))</f>
        <v>0.345892380941702-2.14178729229287E-003i</v>
      </c>
      <c r="U128" s="1" t="str">
        <f>IMDIV(IMSUB(IMPRODUCT(L128,P128),IMPRODUCT(M128,Q128)),IMSUM(IMPRODUCT(L128,P128),IMPRODUCT(M128,Q128)))</f>
        <v>-0.666823821668934+1.53382297014153E-003i</v>
      </c>
      <c r="V128" s="1" t="str">
        <f>IMPRODUCT(2*PI()*J128/H128,IMPRODUCT(L128,P128))</f>
        <v>8.96355861859474E-002</v>
      </c>
      <c r="W128" s="1" t="str">
        <f>IMDIV(IMSUM(R128,IMPRODUCT(T128,IMEXP(IMPRODUCT("0-2i",V128)))),IMSUM(1,IMPRODUCT(R128,IMPRODUCT(T128,IMEXP(IMPRODUCT("0-2i",V128))))))</f>
        <v>0.144216492535431-7.05852342831448E-002i</v>
      </c>
      <c r="X128" s="1" t="str">
        <f>IMDIV(IMSUM(S128,IMPRODUCT(U128,IMEXP(IMPRODUCT("0-2i",V128)))),IMSUM(1,IMPRODUCT(S128,IMPRODUCT(U128,IMEXP(IMPRODUCT("0-2i",V128))))))</f>
        <v>-0.828487440769779+6.70240725908419E-002i</v>
      </c>
      <c r="Y128" s="1">
        <f>ATAN(IMABS(W128)/IMABS(X128))</f>
        <v>0.1908218427549995</v>
      </c>
      <c r="Z128" s="1">
        <f>IMAGINARY(IMLN(IMDIV(IMDIV(W128,X128),Y128)))</f>
        <v>2.76715268182545</v>
      </c>
      <c r="AA128" s="1">
        <f t="shared" si="3"/>
        <v>0</v>
      </c>
      <c r="AB128" s="1">
        <f t="shared" si="4"/>
        <v>0</v>
      </c>
      <c r="AC128" s="1">
        <f>DEGREES(IMABS(Y128))</f>
        <v>10.933286228770516</v>
      </c>
      <c r="AD128" s="1">
        <f t="shared" si="5"/>
        <v>158.54616993690541</v>
      </c>
    </row>
    <row r="129" spans="1:30" ht="14.25">
      <c r="A129" s="4">
        <v>1</v>
      </c>
      <c r="B129" s="5">
        <v>0</v>
      </c>
      <c r="C129" s="4">
        <v>1.2</v>
      </c>
      <c r="D129" s="5">
        <v>0</v>
      </c>
      <c r="E129" s="4">
        <v>3.85</v>
      </c>
      <c r="F129" s="4">
        <v>-0.02</v>
      </c>
      <c r="G129" s="4">
        <v>70</v>
      </c>
      <c r="H129" s="4">
        <v>6330</v>
      </c>
      <c r="I129" s="1">
        <f>IMABS(IMDIV(H129,IMPRODUCT(IMPRODUCT("2+0i",P129),L129)))</f>
        <v>4240.86824507161</v>
      </c>
      <c r="J129" s="1">
        <v>122</v>
      </c>
      <c r="K129" s="1" t="str">
        <f>COMPLEX(A129,B129)</f>
        <v>1</v>
      </c>
      <c r="L129" s="1" t="str">
        <f>COMPLEX(C129,D129)</f>
        <v>1.2</v>
      </c>
      <c r="M129" s="1" t="str">
        <f>COMPLEX(E129,F129)</f>
        <v>3.85-2E-002i</v>
      </c>
      <c r="N129" s="1" t="str">
        <f>COMPLEX(RADIANS(G129),0)</f>
        <v>1.22173047639603</v>
      </c>
      <c r="O129" s="1" t="str">
        <f>IMSQRT(IMSUB("1.0-0i",IMPRODUCT(IMSIN(N129),IMSIN(N129))))</f>
        <v>0.34202014332567</v>
      </c>
      <c r="P129" s="1" t="str">
        <f>IMDIV(IMSQRT(IMSUB(IMPRODUCT(L129,L129),IMPRODUCT(IMPRODUCT(K129,K129),IMSIN(N129)^2))),L129)</f>
        <v>0.621924532332519</v>
      </c>
      <c r="Q129" s="1" t="str">
        <f>IMDIV(IMSQRT(IMSUB(IMPRODUCT(M129,M129),IMPRODUCT(IMPRODUCT(K129,K129),IMSIN(N129)^2))),M129)</f>
        <v>0.969758644260474-3.19104068282549E-004i</v>
      </c>
      <c r="R129" s="1" t="str">
        <f>IMDIV(IMSUB(IMPRODUCT(L129,O129),IMPRODUCT(K129,P129)),IMSUM(IMPRODUCT(L129,O129),IMPRODUCT(K129,P129)))</f>
        <v>-0.204872984734696</v>
      </c>
      <c r="S129" s="1" t="str">
        <f>IMDIV(IMSUB(IMPRODUCT(K129,O129),IMPRODUCT(L129,P129)),IMSUM(IMPRODUCT(K129,O129),IMPRODUCT(L129,P129)))</f>
        <v>-0.371476896441682</v>
      </c>
      <c r="T129" s="1" t="str">
        <f>IMDIV(IMSUB(IMPRODUCT(M129,P129),IMPRODUCT(L129,Q129)),IMSUM(IMPRODUCT(M129,P129),IMPRODUCT(L129,Q129)))</f>
        <v>0.345892380941702-2.14178729229287E-003i</v>
      </c>
      <c r="U129" s="1" t="str">
        <f>IMDIV(IMSUB(IMPRODUCT(L129,P129),IMPRODUCT(M129,Q129)),IMSUM(IMPRODUCT(L129,P129),IMPRODUCT(M129,Q129)))</f>
        <v>-0.666823821668934+1.53382297014153E-003i</v>
      </c>
      <c r="V129" s="1" t="str">
        <f>IMPRODUCT(2*PI()*J129/H129,IMPRODUCT(L129,P129))</f>
        <v>9.03763761544263E-002</v>
      </c>
      <c r="W129" s="1" t="str">
        <f>IMDIV(IMSUM(R129,IMPRODUCT(T129,IMEXP(IMPRODUCT("0-2i",V129)))),IMSUM(1,IMPRODUCT(R129,IMPRODUCT(T129,IMEXP(IMPRODUCT("0-2i",V129))))))</f>
        <v>0.144095831825811-7.11393551818136E-002i</v>
      </c>
      <c r="X129" s="1" t="str">
        <f>IMDIV(IMSUM(S129,IMPRODUCT(U129,IMEXP(IMPRODUCT("0-2i",V129)))),IMSUM(1,IMPRODUCT(S129,IMPRODUCT(U129,IMEXP(IMPRODUCT("0-2i",V129))))))</f>
        <v>-0.828427005400228+6.75706827770467E-002i</v>
      </c>
      <c r="Y129" s="1">
        <f>ATAN(IMABS(W129)/IMABS(X129))</f>
        <v>0.1909833457099682</v>
      </c>
      <c r="Z129" s="1">
        <f>IMAGINARY(IMLN(IMDIV(IMDIV(W129,X129),Y129)))</f>
        <v>2.76438683793932</v>
      </c>
      <c r="AA129" s="1">
        <f t="shared" si="3"/>
        <v>0</v>
      </c>
      <c r="AB129" s="1">
        <f t="shared" si="4"/>
        <v>0</v>
      </c>
      <c r="AC129" s="1">
        <f>DEGREES(IMABS(Y129))</f>
        <v>10.942539666469115</v>
      </c>
      <c r="AD129" s="1">
        <f t="shared" si="5"/>
        <v>158.38769875543812</v>
      </c>
    </row>
    <row r="130" spans="1:30" ht="14.25">
      <c r="A130" s="4">
        <v>1</v>
      </c>
      <c r="B130" s="5">
        <v>0</v>
      </c>
      <c r="C130" s="4">
        <v>1.2</v>
      </c>
      <c r="D130" s="5">
        <v>0</v>
      </c>
      <c r="E130" s="4">
        <v>3.85</v>
      </c>
      <c r="F130" s="4">
        <v>-0.02</v>
      </c>
      <c r="G130" s="4">
        <v>70</v>
      </c>
      <c r="H130" s="4">
        <v>6330</v>
      </c>
      <c r="I130" s="1">
        <f>IMABS(IMDIV(H130,IMPRODUCT(IMPRODUCT("2+0i",P130),L130)))</f>
        <v>4240.86824507161</v>
      </c>
      <c r="J130" s="1">
        <v>123</v>
      </c>
      <c r="K130" s="1" t="str">
        <f>COMPLEX(A130,B130)</f>
        <v>1</v>
      </c>
      <c r="L130" s="1" t="str">
        <f>COMPLEX(C130,D130)</f>
        <v>1.2</v>
      </c>
      <c r="M130" s="1" t="str">
        <f>COMPLEX(E130,F130)</f>
        <v>3.85-2E-002i</v>
      </c>
      <c r="N130" s="1" t="str">
        <f>COMPLEX(RADIANS(G130),0)</f>
        <v>1.22173047639603</v>
      </c>
      <c r="O130" s="1" t="str">
        <f>IMSQRT(IMSUB("1.0-0i",IMPRODUCT(IMSIN(N130),IMSIN(N130))))</f>
        <v>0.34202014332567</v>
      </c>
      <c r="P130" s="1" t="str">
        <f>IMDIV(IMSQRT(IMSUB(IMPRODUCT(L130,L130),IMPRODUCT(IMPRODUCT(K130,K130),IMSIN(N130)^2))),L130)</f>
        <v>0.621924532332519</v>
      </c>
      <c r="Q130" s="1" t="str">
        <f>IMDIV(IMSQRT(IMSUB(IMPRODUCT(M130,M130),IMPRODUCT(IMPRODUCT(K130,K130),IMSIN(N130)^2))),M130)</f>
        <v>0.969758644260474-3.19104068282549E-004i</v>
      </c>
      <c r="R130" s="1" t="str">
        <f>IMDIV(IMSUB(IMPRODUCT(L130,O130),IMPRODUCT(K130,P130)),IMSUM(IMPRODUCT(L130,O130),IMPRODUCT(K130,P130)))</f>
        <v>-0.204872984734696</v>
      </c>
      <c r="S130" s="1" t="str">
        <f>IMDIV(IMSUB(IMPRODUCT(K130,O130),IMPRODUCT(L130,P130)),IMSUM(IMPRODUCT(K130,O130),IMPRODUCT(L130,P130)))</f>
        <v>-0.371476896441682</v>
      </c>
      <c r="T130" s="1" t="str">
        <f>IMDIV(IMSUB(IMPRODUCT(M130,P130),IMPRODUCT(L130,Q130)),IMSUM(IMPRODUCT(M130,P130),IMPRODUCT(L130,Q130)))</f>
        <v>0.345892380941702-2.14178729229287E-003i</v>
      </c>
      <c r="U130" s="1" t="str">
        <f>IMDIV(IMSUB(IMPRODUCT(L130,P130),IMPRODUCT(M130,Q130)),IMSUM(IMPRODUCT(L130,P130),IMPRODUCT(M130,Q130)))</f>
        <v>-0.666823821668934+1.53382297014153E-003i</v>
      </c>
      <c r="V130" s="1" t="str">
        <f>IMPRODUCT(2*PI()*J130/H130,IMPRODUCT(L130,P130))</f>
        <v>9.11171661229052E-002</v>
      </c>
      <c r="W130" s="1" t="str">
        <f>IMDIV(IMSUM(R130,IMPRODUCT(T130,IMEXP(IMPRODUCT("0-2i",V130)))),IMSUM(1,IMPRODUCT(R130,IMPRODUCT(T130,IMEXP(IMPRODUCT("0-2i",V130))))))</f>
        <v>0.143974233265816-7.16932448578789E-002i</v>
      </c>
      <c r="X130" s="1" t="str">
        <f>IMDIV(IMSUM(S130,IMPRODUCT(U130,IMEXP(IMPRODUCT("0-2i",V130)))),IMSUM(1,IMPRODUCT(S130,IMPRODUCT(U130,IMEXP(IMPRODUCT("0-2i",V130))))))</f>
        <v>-0.828366073901894+6.81172856290498E-002i</v>
      </c>
      <c r="Y130" s="1">
        <f>ATAN(IMABS(W130)/IMABS(X130))</f>
        <v>0.19114596643179255</v>
      </c>
      <c r="Z130" s="1">
        <f>IMAGINARY(IMLN(IMDIV(IMDIV(W130,X130),Y130)))</f>
        <v>2.76162559008234</v>
      </c>
      <c r="AA130" s="1">
        <f t="shared" si="3"/>
        <v>0</v>
      </c>
      <c r="AB130" s="1">
        <f t="shared" si="4"/>
        <v>0</v>
      </c>
      <c r="AC130" s="1">
        <f>DEGREES(IMABS(Y130))</f>
        <v>10.95185714749102</v>
      </c>
      <c r="AD130" s="1">
        <f t="shared" si="5"/>
        <v>158.2294909070436</v>
      </c>
    </row>
    <row r="131" spans="1:30" ht="14.25">
      <c r="A131" s="4">
        <v>1</v>
      </c>
      <c r="B131" s="5">
        <v>0</v>
      </c>
      <c r="C131" s="4">
        <v>1.2</v>
      </c>
      <c r="D131" s="5">
        <v>0</v>
      </c>
      <c r="E131" s="4">
        <v>3.85</v>
      </c>
      <c r="F131" s="4">
        <v>-0.02</v>
      </c>
      <c r="G131" s="4">
        <v>70</v>
      </c>
      <c r="H131" s="4">
        <v>6330</v>
      </c>
      <c r="I131" s="1">
        <f>IMABS(IMDIV(H131,IMPRODUCT(IMPRODUCT("2+0i",P131),L131)))</f>
        <v>4240.86824507161</v>
      </c>
      <c r="J131" s="1">
        <v>124</v>
      </c>
      <c r="K131" s="1" t="str">
        <f>COMPLEX(A131,B131)</f>
        <v>1</v>
      </c>
      <c r="L131" s="1" t="str">
        <f>COMPLEX(C131,D131)</f>
        <v>1.2</v>
      </c>
      <c r="M131" s="1" t="str">
        <f>COMPLEX(E131,F131)</f>
        <v>3.85-2E-002i</v>
      </c>
      <c r="N131" s="1" t="str">
        <f>COMPLEX(RADIANS(G131),0)</f>
        <v>1.22173047639603</v>
      </c>
      <c r="O131" s="1" t="str">
        <f>IMSQRT(IMSUB("1.0-0i",IMPRODUCT(IMSIN(N131),IMSIN(N131))))</f>
        <v>0.34202014332567</v>
      </c>
      <c r="P131" s="1" t="str">
        <f>IMDIV(IMSQRT(IMSUB(IMPRODUCT(L131,L131),IMPRODUCT(IMPRODUCT(K131,K131),IMSIN(N131)^2))),L131)</f>
        <v>0.621924532332519</v>
      </c>
      <c r="Q131" s="1" t="str">
        <f>IMDIV(IMSQRT(IMSUB(IMPRODUCT(M131,M131),IMPRODUCT(IMPRODUCT(K131,K131),IMSIN(N131)^2))),M131)</f>
        <v>0.969758644260474-3.19104068282549E-004i</v>
      </c>
      <c r="R131" s="1" t="str">
        <f>IMDIV(IMSUB(IMPRODUCT(L131,O131),IMPRODUCT(K131,P131)),IMSUM(IMPRODUCT(L131,O131),IMPRODUCT(K131,P131)))</f>
        <v>-0.204872984734696</v>
      </c>
      <c r="S131" s="1" t="str">
        <f>IMDIV(IMSUB(IMPRODUCT(K131,O131),IMPRODUCT(L131,P131)),IMSUM(IMPRODUCT(K131,O131),IMPRODUCT(L131,P131)))</f>
        <v>-0.371476896441682</v>
      </c>
      <c r="T131" s="1" t="str">
        <f>IMDIV(IMSUB(IMPRODUCT(M131,P131),IMPRODUCT(L131,Q131)),IMSUM(IMPRODUCT(M131,P131),IMPRODUCT(L131,Q131)))</f>
        <v>0.345892380941702-2.14178729229287E-003i</v>
      </c>
      <c r="U131" s="1" t="str">
        <f>IMDIV(IMSUB(IMPRODUCT(L131,P131),IMPRODUCT(M131,Q131)),IMSUM(IMPRODUCT(L131,P131),IMPRODUCT(M131,Q131)))</f>
        <v>-0.666823821668934+1.53382297014153E-003i</v>
      </c>
      <c r="V131" s="1" t="str">
        <f>IMPRODUCT(2*PI()*J131/H131,IMPRODUCT(L131,P131))</f>
        <v>9.18579560913841E-002</v>
      </c>
      <c r="W131" s="1" t="str">
        <f>IMDIV(IMSUM(R131,IMPRODUCT(T131,IMEXP(IMPRODUCT("0-2i",V131)))),IMSUM(1,IMPRODUCT(R131,IMPRODUCT(T131,IMEXP(IMPRODUCT("0-2i",V131))))))</f>
        <v>0.143851697378436-7.22469015404022E-002i</v>
      </c>
      <c r="X131" s="1" t="str">
        <f>IMDIV(IMSUM(S131,IMPRODUCT(U131,IMEXP(IMPRODUCT("0-2i",V131)))),IMSUM(1,IMPRODUCT(S131,IMPRODUCT(U131,IMEXP(IMPRODUCT("0-2i",V131))))))</f>
        <v>-0.828304646153339+6.86638810773618E-002i</v>
      </c>
      <c r="Y131" s="1">
        <f>ATAN(IMABS(W131)/IMABS(X131))</f>
        <v>0.19130970137824843</v>
      </c>
      <c r="Z131" s="1">
        <f>IMAGINARY(IMLN(IMDIV(IMDIV(W131,X131),Y131)))</f>
        <v>2.75886895844314</v>
      </c>
      <c r="AA131" s="1">
        <f t="shared" si="3"/>
        <v>0</v>
      </c>
      <c r="AB131" s="1">
        <f t="shared" si="4"/>
        <v>0</v>
      </c>
      <c r="AC131" s="1">
        <f>DEGREES(IMABS(Y131))</f>
        <v>10.961238468881744</v>
      </c>
      <c r="AD131" s="1">
        <f t="shared" si="5"/>
        <v>158.07154754844524</v>
      </c>
    </row>
    <row r="132" spans="1:30" ht="14.25">
      <c r="A132" s="4">
        <v>1</v>
      </c>
      <c r="B132" s="5">
        <v>0</v>
      </c>
      <c r="C132" s="4">
        <v>1.2</v>
      </c>
      <c r="D132" s="5">
        <v>0</v>
      </c>
      <c r="E132" s="4">
        <v>3.85</v>
      </c>
      <c r="F132" s="4">
        <v>-0.02</v>
      </c>
      <c r="G132" s="4">
        <v>70</v>
      </c>
      <c r="H132" s="4">
        <v>6330</v>
      </c>
      <c r="I132" s="1">
        <f>IMABS(IMDIV(H132,IMPRODUCT(IMPRODUCT("2+0i",P132),L132)))</f>
        <v>4240.86824507161</v>
      </c>
      <c r="J132" s="1">
        <v>125</v>
      </c>
      <c r="K132" s="1" t="str">
        <f>COMPLEX(A132,B132)</f>
        <v>1</v>
      </c>
      <c r="L132" s="1" t="str">
        <f>COMPLEX(C132,D132)</f>
        <v>1.2</v>
      </c>
      <c r="M132" s="1" t="str">
        <f>COMPLEX(E132,F132)</f>
        <v>3.85-2E-002i</v>
      </c>
      <c r="N132" s="1" t="str">
        <f>COMPLEX(RADIANS(G132),0)</f>
        <v>1.22173047639603</v>
      </c>
      <c r="O132" s="1" t="str">
        <f>IMSQRT(IMSUB("1.0-0i",IMPRODUCT(IMSIN(N132),IMSIN(N132))))</f>
        <v>0.34202014332567</v>
      </c>
      <c r="P132" s="1" t="str">
        <f>IMDIV(IMSQRT(IMSUB(IMPRODUCT(L132,L132),IMPRODUCT(IMPRODUCT(K132,K132),IMSIN(N132)^2))),L132)</f>
        <v>0.621924532332519</v>
      </c>
      <c r="Q132" s="1" t="str">
        <f>IMDIV(IMSQRT(IMSUB(IMPRODUCT(M132,M132),IMPRODUCT(IMPRODUCT(K132,K132),IMSIN(N132)^2))),M132)</f>
        <v>0.969758644260474-3.19104068282549E-004i</v>
      </c>
      <c r="R132" s="1" t="str">
        <f>IMDIV(IMSUB(IMPRODUCT(L132,O132),IMPRODUCT(K132,P132)),IMSUM(IMPRODUCT(L132,O132),IMPRODUCT(K132,P132)))</f>
        <v>-0.204872984734696</v>
      </c>
      <c r="S132" s="1" t="str">
        <f>IMDIV(IMSUB(IMPRODUCT(K132,O132),IMPRODUCT(L132,P132)),IMSUM(IMPRODUCT(K132,O132),IMPRODUCT(L132,P132)))</f>
        <v>-0.371476896441682</v>
      </c>
      <c r="T132" s="1" t="str">
        <f>IMDIV(IMSUB(IMPRODUCT(M132,P132),IMPRODUCT(L132,Q132)),IMSUM(IMPRODUCT(M132,P132),IMPRODUCT(L132,Q132)))</f>
        <v>0.345892380941702-2.14178729229287E-003i</v>
      </c>
      <c r="U132" s="1" t="str">
        <f>IMDIV(IMSUB(IMPRODUCT(L132,P132),IMPRODUCT(M132,Q132)),IMSUM(IMPRODUCT(L132,P132),IMPRODUCT(M132,Q132)))</f>
        <v>-0.666823821668934+1.53382297014153E-003i</v>
      </c>
      <c r="V132" s="1" t="str">
        <f>IMPRODUCT(2*PI()*J132/H132,IMPRODUCT(L132,P132))</f>
        <v>9.2598746059863E-002</v>
      </c>
      <c r="W132" s="1" t="str">
        <f>IMDIV(IMSUM(R132,IMPRODUCT(T132,IMEXP(IMPRODUCT("0-2i",V132)))),IMSUM(1,IMPRODUCT(R132,IMPRODUCT(T132,IMEXP(IMPRODUCT("0-2i",V132))))))</f>
        <v>0.143728224690587-7.28003234598821E-002i</v>
      </c>
      <c r="X132" s="1" t="str">
        <f>IMDIV(IMSUM(S132,IMPRODUCT(U132,IMEXP(IMPRODUCT("0-2i",V132)))),IMSUM(1,IMPRODUCT(S132,IMPRODUCT(U132,IMEXP(IMPRODUCT("0-2i",V132))))))</f>
        <v>-0.828242722032164+6.92104690522445E-002i</v>
      </c>
      <c r="Y132" s="1">
        <f>ATAN(IMABS(W132)/IMABS(X132))</f>
        <v>0.19147454699479602</v>
      </c>
      <c r="Z132" s="1">
        <f>IMAGINARY(IMLN(IMDIV(IMDIV(W132,X132),Y132)))</f>
        <v>2.75611696291461</v>
      </c>
      <c r="AA132" s="1">
        <f t="shared" si="3"/>
        <v>0</v>
      </c>
      <c r="AB132" s="1">
        <f t="shared" si="4"/>
        <v>0</v>
      </c>
      <c r="AC132" s="1">
        <f>DEGREES(IMABS(Y132))</f>
        <v>10.970683426981152</v>
      </c>
      <c r="AD132" s="1">
        <f t="shared" si="5"/>
        <v>157.91386981942156</v>
      </c>
    </row>
    <row r="133" spans="1:30" ht="14.25">
      <c r="A133" s="4">
        <v>1</v>
      </c>
      <c r="B133" s="5">
        <v>0</v>
      </c>
      <c r="C133" s="4">
        <v>1.2</v>
      </c>
      <c r="D133" s="5">
        <v>0</v>
      </c>
      <c r="E133" s="4">
        <v>3.85</v>
      </c>
      <c r="F133" s="4">
        <v>-0.02</v>
      </c>
      <c r="G133" s="4">
        <v>70</v>
      </c>
      <c r="H133" s="4">
        <v>6330</v>
      </c>
      <c r="I133" s="1">
        <f>IMABS(IMDIV(H133,IMPRODUCT(IMPRODUCT("2+0i",P133),L133)))</f>
        <v>4240.86824507161</v>
      </c>
      <c r="J133" s="1">
        <v>126</v>
      </c>
      <c r="K133" s="1" t="str">
        <f>COMPLEX(A133,B133)</f>
        <v>1</v>
      </c>
      <c r="L133" s="1" t="str">
        <f>COMPLEX(C133,D133)</f>
        <v>1.2</v>
      </c>
      <c r="M133" s="1" t="str">
        <f>COMPLEX(E133,F133)</f>
        <v>3.85-2E-002i</v>
      </c>
      <c r="N133" s="1" t="str">
        <f>COMPLEX(RADIANS(G133),0)</f>
        <v>1.22173047639603</v>
      </c>
      <c r="O133" s="1" t="str">
        <f>IMSQRT(IMSUB("1.0-0i",IMPRODUCT(IMSIN(N133),IMSIN(N133))))</f>
        <v>0.34202014332567</v>
      </c>
      <c r="P133" s="1" t="str">
        <f>IMDIV(IMSQRT(IMSUB(IMPRODUCT(L133,L133),IMPRODUCT(IMPRODUCT(K133,K133),IMSIN(N133)^2))),L133)</f>
        <v>0.621924532332519</v>
      </c>
      <c r="Q133" s="1" t="str">
        <f>IMDIV(IMSQRT(IMSUB(IMPRODUCT(M133,M133),IMPRODUCT(IMPRODUCT(K133,K133),IMSIN(N133)^2))),M133)</f>
        <v>0.969758644260474-3.19104068282549E-004i</v>
      </c>
      <c r="R133" s="1" t="str">
        <f>IMDIV(IMSUB(IMPRODUCT(L133,O133),IMPRODUCT(K133,P133)),IMSUM(IMPRODUCT(L133,O133),IMPRODUCT(K133,P133)))</f>
        <v>-0.204872984734696</v>
      </c>
      <c r="S133" s="1" t="str">
        <f>IMDIV(IMSUB(IMPRODUCT(K133,O133),IMPRODUCT(L133,P133)),IMSUM(IMPRODUCT(K133,O133),IMPRODUCT(L133,P133)))</f>
        <v>-0.371476896441682</v>
      </c>
      <c r="T133" s="1" t="str">
        <f>IMDIV(IMSUB(IMPRODUCT(M133,P133),IMPRODUCT(L133,Q133)),IMSUM(IMPRODUCT(M133,P133),IMPRODUCT(L133,Q133)))</f>
        <v>0.345892380941702-2.14178729229287E-003i</v>
      </c>
      <c r="U133" s="1" t="str">
        <f>IMDIV(IMSUB(IMPRODUCT(L133,P133),IMPRODUCT(M133,Q133)),IMSUM(IMPRODUCT(L133,P133),IMPRODUCT(M133,Q133)))</f>
        <v>-0.666823821668934+1.53382297014153E-003i</v>
      </c>
      <c r="V133" s="1" t="str">
        <f>IMPRODUCT(2*PI()*J133/H133,IMPRODUCT(L133,P133))</f>
        <v>9.33395360283419E-002</v>
      </c>
      <c r="W133" s="1" t="str">
        <f>IMDIV(IMSUM(R133,IMPRODUCT(T133,IMEXP(IMPRODUCT("0-2i",V133)))),IMSUM(1,IMPRODUCT(R133,IMPRODUCT(T133,IMEXP(IMPRODUCT("0-2i",V133))))))</f>
        <v>0.143603815733099-7.33535088482645E-002i</v>
      </c>
      <c r="X133" s="1" t="str">
        <f>IMDIV(IMSUM(S133,IMPRODUCT(U133,IMEXP(IMPRODUCT("0-2i",V133)))),IMSUM(1,IMPRODUCT(S133,IMPRODUCT(U133,IMEXP(IMPRODUCT("0-2i",V133))))))</f>
        <v>-0.828180301414969+6.97570494837113E-002i</v>
      </c>
      <c r="Y133" s="1">
        <f>ATAN(IMABS(W133)/IMABS(X133))</f>
        <v>0.1916404997148507</v>
      </c>
      <c r="Z133" s="1">
        <f>IMAGINARY(IMLN(IMDIV(IMDIV(W133,X133),Y133)))</f>
        <v>2.75336962309439</v>
      </c>
      <c r="AA133" s="1">
        <f t="shared" si="3"/>
        <v>0</v>
      </c>
      <c r="AB133" s="1">
        <f t="shared" si="4"/>
        <v>0</v>
      </c>
      <c r="AC133" s="1">
        <f>DEGREES(IMABS(Y133))</f>
        <v>10.980191817439001</v>
      </c>
      <c r="AD133" s="1">
        <f t="shared" si="5"/>
        <v>157.75645884283475</v>
      </c>
    </row>
    <row r="134" spans="1:30" ht="14.25">
      <c r="A134" s="4">
        <v>1</v>
      </c>
      <c r="B134" s="5">
        <v>0</v>
      </c>
      <c r="C134" s="4">
        <v>1.2</v>
      </c>
      <c r="D134" s="5">
        <v>0</v>
      </c>
      <c r="E134" s="4">
        <v>3.85</v>
      </c>
      <c r="F134" s="4">
        <v>-0.02</v>
      </c>
      <c r="G134" s="4">
        <v>70</v>
      </c>
      <c r="H134" s="4">
        <v>6330</v>
      </c>
      <c r="I134" s="1">
        <f>IMABS(IMDIV(H134,IMPRODUCT(IMPRODUCT("2+0i",P134),L134)))</f>
        <v>4240.86824507161</v>
      </c>
      <c r="J134" s="1">
        <v>127</v>
      </c>
      <c r="K134" s="1" t="str">
        <f>COMPLEX(A134,B134)</f>
        <v>1</v>
      </c>
      <c r="L134" s="1" t="str">
        <f>COMPLEX(C134,D134)</f>
        <v>1.2</v>
      </c>
      <c r="M134" s="1" t="str">
        <f>COMPLEX(E134,F134)</f>
        <v>3.85-2E-002i</v>
      </c>
      <c r="N134" s="1" t="str">
        <f>COMPLEX(RADIANS(G134),0)</f>
        <v>1.22173047639603</v>
      </c>
      <c r="O134" s="1" t="str">
        <f>IMSQRT(IMSUB("1.0-0i",IMPRODUCT(IMSIN(N134),IMSIN(N134))))</f>
        <v>0.34202014332567</v>
      </c>
      <c r="P134" s="1" t="str">
        <f>IMDIV(IMSQRT(IMSUB(IMPRODUCT(L134,L134),IMPRODUCT(IMPRODUCT(K134,K134),IMSIN(N134)^2))),L134)</f>
        <v>0.621924532332519</v>
      </c>
      <c r="Q134" s="1" t="str">
        <f>IMDIV(IMSQRT(IMSUB(IMPRODUCT(M134,M134),IMPRODUCT(IMPRODUCT(K134,K134),IMSIN(N134)^2))),M134)</f>
        <v>0.969758644260474-3.19104068282549E-004i</v>
      </c>
      <c r="R134" s="1" t="str">
        <f>IMDIV(IMSUB(IMPRODUCT(L134,O134),IMPRODUCT(K134,P134)),IMSUM(IMPRODUCT(L134,O134),IMPRODUCT(K134,P134)))</f>
        <v>-0.204872984734696</v>
      </c>
      <c r="S134" s="1" t="str">
        <f>IMDIV(IMSUB(IMPRODUCT(K134,O134),IMPRODUCT(L134,P134)),IMSUM(IMPRODUCT(K134,O134),IMPRODUCT(L134,P134)))</f>
        <v>-0.371476896441682</v>
      </c>
      <c r="T134" s="1" t="str">
        <f>IMDIV(IMSUB(IMPRODUCT(M134,P134),IMPRODUCT(L134,Q134)),IMSUM(IMPRODUCT(M134,P134),IMPRODUCT(L134,Q134)))</f>
        <v>0.345892380941702-2.14178729229287E-003i</v>
      </c>
      <c r="U134" s="1" t="str">
        <f>IMDIV(IMSUB(IMPRODUCT(L134,P134),IMPRODUCT(M134,Q134)),IMSUM(IMPRODUCT(L134,P134),IMPRODUCT(M134,Q134)))</f>
        <v>-0.666823821668934+1.53382297014153E-003i</v>
      </c>
      <c r="V134" s="1" t="str">
        <f>IMPRODUCT(2*PI()*J134/H134,IMPRODUCT(L134,P134))</f>
        <v>9.40803259968209E-002</v>
      </c>
      <c r="W134" s="1" t="str">
        <f>IMDIV(IMSUM(R134,IMPRODUCT(T134,IMEXP(IMPRODUCT("0-2i",V134)))),IMSUM(1,IMPRODUCT(R134,IMPRODUCT(T134,IMEXP(IMPRODUCT("0-2i",V134))))))</f>
        <v>0.143478471040721-7.39064559389532E-002i</v>
      </c>
      <c r="X134" s="1" t="str">
        <f>IMDIV(IMSUM(S134,IMPRODUCT(U134,IMEXP(IMPRODUCT("0-2i",V134)))),IMSUM(1,IMPRODUCT(S134,IMPRODUCT(U134,IMEXP(IMPRODUCT("0-2i",V134))))))</f>
        <v>-0.828117384177365+7.0303622301524E-002i</v>
      </c>
      <c r="Y134" s="1">
        <f>ATAN(IMABS(W134)/IMABS(X134))</f>
        <v>0.19180755596006066</v>
      </c>
      <c r="Z134" s="1">
        <f>IMAGINARY(IMLN(IMDIV(IMDIV(W134,X134),Y134)))</f>
        <v>2.75062695828541</v>
      </c>
      <c r="AA134" s="1">
        <f t="shared" si="3"/>
        <v>0</v>
      </c>
      <c r="AB134" s="1">
        <f t="shared" si="4"/>
        <v>0</v>
      </c>
      <c r="AC134" s="1">
        <f>DEGREES(IMABS(Y134))</f>
        <v>10.989763435230834</v>
      </c>
      <c r="AD134" s="1">
        <f t="shared" si="5"/>
        <v>157.59931572466115</v>
      </c>
    </row>
    <row r="135" spans="1:30" ht="14.25">
      <c r="A135" s="4">
        <v>1</v>
      </c>
      <c r="B135" s="5">
        <v>0</v>
      </c>
      <c r="C135" s="4">
        <v>1.2</v>
      </c>
      <c r="D135" s="5">
        <v>0</v>
      </c>
      <c r="E135" s="4">
        <v>3.85</v>
      </c>
      <c r="F135" s="4">
        <v>-0.02</v>
      </c>
      <c r="G135" s="4">
        <v>70</v>
      </c>
      <c r="H135" s="4">
        <v>6330</v>
      </c>
      <c r="I135" s="1">
        <f>IMABS(IMDIV(H135,IMPRODUCT(IMPRODUCT("2+0i",P135),L135)))</f>
        <v>4240.86824507161</v>
      </c>
      <c r="J135" s="1">
        <v>128</v>
      </c>
      <c r="K135" s="1" t="str">
        <f>COMPLEX(A135,B135)</f>
        <v>1</v>
      </c>
      <c r="L135" s="1" t="str">
        <f>COMPLEX(C135,D135)</f>
        <v>1.2</v>
      </c>
      <c r="M135" s="1" t="str">
        <f>COMPLEX(E135,F135)</f>
        <v>3.85-2E-002i</v>
      </c>
      <c r="N135" s="1" t="str">
        <f>COMPLEX(RADIANS(G135),0)</f>
        <v>1.22173047639603</v>
      </c>
      <c r="O135" s="1" t="str">
        <f>IMSQRT(IMSUB("1.0-0i",IMPRODUCT(IMSIN(N135),IMSIN(N135))))</f>
        <v>0.34202014332567</v>
      </c>
      <c r="P135" s="1" t="str">
        <f>IMDIV(IMSQRT(IMSUB(IMPRODUCT(L135,L135),IMPRODUCT(IMPRODUCT(K135,K135),IMSIN(N135)^2))),L135)</f>
        <v>0.621924532332519</v>
      </c>
      <c r="Q135" s="1" t="str">
        <f>IMDIV(IMSQRT(IMSUB(IMPRODUCT(M135,M135),IMPRODUCT(IMPRODUCT(K135,K135),IMSIN(N135)^2))),M135)</f>
        <v>0.969758644260474-3.19104068282549E-004i</v>
      </c>
      <c r="R135" s="1" t="str">
        <f>IMDIV(IMSUB(IMPRODUCT(L135,O135),IMPRODUCT(K135,P135)),IMSUM(IMPRODUCT(L135,O135),IMPRODUCT(K135,P135)))</f>
        <v>-0.204872984734696</v>
      </c>
      <c r="S135" s="1" t="str">
        <f>IMDIV(IMSUB(IMPRODUCT(K135,O135),IMPRODUCT(L135,P135)),IMSUM(IMPRODUCT(K135,O135),IMPRODUCT(L135,P135)))</f>
        <v>-0.371476896441682</v>
      </c>
      <c r="T135" s="1" t="str">
        <f>IMDIV(IMSUB(IMPRODUCT(M135,P135),IMPRODUCT(L135,Q135)),IMSUM(IMPRODUCT(M135,P135),IMPRODUCT(L135,Q135)))</f>
        <v>0.345892380941702-2.14178729229287E-003i</v>
      </c>
      <c r="U135" s="1" t="str">
        <f>IMDIV(IMSUB(IMPRODUCT(L135,P135),IMPRODUCT(M135,Q135)),IMSUM(IMPRODUCT(L135,P135),IMPRODUCT(M135,Q135)))</f>
        <v>-0.666823821668934+1.53382297014153E-003i</v>
      </c>
      <c r="V135" s="1" t="str">
        <f>IMPRODUCT(2*PI()*J135/H135,IMPRODUCT(L135,P135))</f>
        <v>9.48211159652998E-002</v>
      </c>
      <c r="W135" s="1" t="str">
        <f>IMDIV(IMSUM(R135,IMPRODUCT(T135,IMEXP(IMPRODUCT("0-2i",V135)))),IMSUM(1,IMPRODUCT(R135,IMPRODUCT(T135,IMEXP(IMPRODUCT("0-2i",V135))))))</f>
        <v>0.143352191152105-7.44591629668207E-002i</v>
      </c>
      <c r="X135" s="1" t="str">
        <f>IMDIV(IMSUM(S135,IMPRODUCT(U135,IMEXP(IMPRODUCT("0-2i",V135)))),IMSUM(1,IMPRODUCT(S135,IMPRODUCT(U135,IMEXP(IMPRODUCT("0-2i",V135))))))</f>
        <v>-0.828053970193976+7.08501874351909E-002i</v>
      </c>
      <c r="Y135" s="1">
        <f>ATAN(IMABS(W135)/IMABS(X135))</f>
        <v>0.1919757121405628</v>
      </c>
      <c r="Z135" s="1">
        <f>IMAGINARY(IMLN(IMDIV(IMDIV(W135,X135),Y135)))</f>
        <v>2.74788898749651</v>
      </c>
      <c r="AA135" s="1">
        <f t="shared" si="3"/>
        <v>0</v>
      </c>
      <c r="AB135" s="1">
        <f t="shared" si="4"/>
        <v>0</v>
      </c>
      <c r="AC135" s="1">
        <f>DEGREES(IMABS(Y135))</f>
        <v>10.999398074672648</v>
      </c>
      <c r="AD135" s="1">
        <f t="shared" si="5"/>
        <v>157.44244155402706</v>
      </c>
    </row>
    <row r="136" spans="1:30" ht="14.25">
      <c r="A136" s="4">
        <v>1</v>
      </c>
      <c r="B136" s="5">
        <v>0</v>
      </c>
      <c r="C136" s="4">
        <v>1.2</v>
      </c>
      <c r="D136" s="5">
        <v>0</v>
      </c>
      <c r="E136" s="4">
        <v>3.85</v>
      </c>
      <c r="F136" s="4">
        <v>-0.02</v>
      </c>
      <c r="G136" s="4">
        <v>70</v>
      </c>
      <c r="H136" s="4">
        <v>6330</v>
      </c>
      <c r="I136" s="1">
        <f>IMABS(IMDIV(H136,IMPRODUCT(IMPRODUCT("2+0i",P136),L136)))</f>
        <v>4240.86824507161</v>
      </c>
      <c r="J136" s="1">
        <v>129</v>
      </c>
      <c r="K136" s="1" t="str">
        <f>COMPLEX(A136,B136)</f>
        <v>1</v>
      </c>
      <c r="L136" s="1" t="str">
        <f>COMPLEX(C136,D136)</f>
        <v>1.2</v>
      </c>
      <c r="M136" s="1" t="str">
        <f>COMPLEX(E136,F136)</f>
        <v>3.85-2E-002i</v>
      </c>
      <c r="N136" s="1" t="str">
        <f>COMPLEX(RADIANS(G136),0)</f>
        <v>1.22173047639603</v>
      </c>
      <c r="O136" s="1" t="str">
        <f>IMSQRT(IMSUB("1.0-0i",IMPRODUCT(IMSIN(N136),IMSIN(N136))))</f>
        <v>0.34202014332567</v>
      </c>
      <c r="P136" s="1" t="str">
        <f>IMDIV(IMSQRT(IMSUB(IMPRODUCT(L136,L136),IMPRODUCT(IMPRODUCT(K136,K136),IMSIN(N136)^2))),L136)</f>
        <v>0.621924532332519</v>
      </c>
      <c r="Q136" s="1" t="str">
        <f>IMDIV(IMSQRT(IMSUB(IMPRODUCT(M136,M136),IMPRODUCT(IMPRODUCT(K136,K136),IMSIN(N136)^2))),M136)</f>
        <v>0.969758644260474-3.19104068282549E-004i</v>
      </c>
      <c r="R136" s="1" t="str">
        <f>IMDIV(IMSUB(IMPRODUCT(L136,O136),IMPRODUCT(K136,P136)),IMSUM(IMPRODUCT(L136,O136),IMPRODUCT(K136,P136)))</f>
        <v>-0.204872984734696</v>
      </c>
      <c r="S136" s="1" t="str">
        <f>IMDIV(IMSUB(IMPRODUCT(K136,O136),IMPRODUCT(L136,P136)),IMSUM(IMPRODUCT(K136,O136),IMPRODUCT(L136,P136)))</f>
        <v>-0.371476896441682</v>
      </c>
      <c r="T136" s="1" t="str">
        <f>IMDIV(IMSUB(IMPRODUCT(M136,P136),IMPRODUCT(L136,Q136)),IMSUM(IMPRODUCT(M136,P136),IMPRODUCT(L136,Q136)))</f>
        <v>0.345892380941702-2.14178729229287E-003i</v>
      </c>
      <c r="U136" s="1" t="str">
        <f>IMDIV(IMSUB(IMPRODUCT(L136,P136),IMPRODUCT(M136,Q136)),IMSUM(IMPRODUCT(L136,P136),IMPRODUCT(M136,Q136)))</f>
        <v>-0.666823821668934+1.53382297014153E-003i</v>
      </c>
      <c r="V136" s="1" t="str">
        <f>IMPRODUCT(2*PI()*J136/H136,IMPRODUCT(L136,P136))</f>
        <v>9.55619059337787E-002</v>
      </c>
      <c r="W136" s="1" t="str">
        <f>IMDIV(IMSUM(R136,IMPRODUCT(T136,IMEXP(IMPRODUCT("0-2i",V136)))),IMSUM(1,IMPRODUCT(R136,IMPRODUCT(T136,IMEXP(IMPRODUCT("0-2i",V136))))))</f>
        <v>0.143224976609812-7.50116281682187E-002i</v>
      </c>
      <c r="X136" s="1" t="str">
        <f>IMDIV(IMSUM(S136,IMPRODUCT(U136,IMEXP(IMPRODUCT("0-2i",V136)))),IMSUM(1,IMPRODUCT(S136,IMPRODUCT(U136,IMEXP(IMPRODUCT("0-2i",V136))))))</f>
        <v>-0.827990059338453+7.13967448139638E-002i</v>
      </c>
      <c r="Y136" s="1">
        <f>ATAN(IMABS(W136)/IMABS(X136))</f>
        <v>0.19214496465525846</v>
      </c>
      <c r="Z136" s="1">
        <f>IMAGINARY(IMLN(IMDIV(IMDIV(W136,X136),Y136)))</f>
        <v>2.74515572944303</v>
      </c>
      <c r="AA136" s="1">
        <f aca="true" t="shared" si="6" ref="AA136:AA150">IF(Y136&lt;0,180,0)</f>
        <v>0</v>
      </c>
      <c r="AB136" s="1">
        <f aca="true" t="shared" si="7" ref="AB136:AB150">IF(AND(AA136=0,Z136&lt;0)=TRUE,360,0)</f>
        <v>0</v>
      </c>
      <c r="AC136" s="1">
        <f>DEGREES(IMABS(Y136))</f>
        <v>11.009095529436685</v>
      </c>
      <c r="AD136" s="1">
        <f aca="true" t="shared" si="8" ref="AD136:AD150">Z136/PI()*180+AA136+AB136</f>
        <v>157.2858374032425</v>
      </c>
    </row>
    <row r="137" spans="1:30" ht="14.25">
      <c r="A137" s="4">
        <v>1</v>
      </c>
      <c r="B137" s="5">
        <v>0</v>
      </c>
      <c r="C137" s="4">
        <v>1.2</v>
      </c>
      <c r="D137" s="5">
        <v>0</v>
      </c>
      <c r="E137" s="4">
        <v>3.85</v>
      </c>
      <c r="F137" s="4">
        <v>-0.02</v>
      </c>
      <c r="G137" s="4">
        <v>70</v>
      </c>
      <c r="H137" s="4">
        <v>6330</v>
      </c>
      <c r="I137" s="1">
        <f>IMABS(IMDIV(H137,IMPRODUCT(IMPRODUCT("2+0i",P137),L137)))</f>
        <v>4240.86824507161</v>
      </c>
      <c r="J137" s="1">
        <v>130</v>
      </c>
      <c r="K137" s="1" t="str">
        <f>COMPLEX(A137,B137)</f>
        <v>1</v>
      </c>
      <c r="L137" s="1" t="str">
        <f>COMPLEX(C137,D137)</f>
        <v>1.2</v>
      </c>
      <c r="M137" s="1" t="str">
        <f>COMPLEX(E137,F137)</f>
        <v>3.85-2E-002i</v>
      </c>
      <c r="N137" s="1" t="str">
        <f>COMPLEX(RADIANS(G137),0)</f>
        <v>1.22173047639603</v>
      </c>
      <c r="O137" s="1" t="str">
        <f>IMSQRT(IMSUB("1.0-0i",IMPRODUCT(IMSIN(N137),IMSIN(N137))))</f>
        <v>0.34202014332567</v>
      </c>
      <c r="P137" s="1" t="str">
        <f>IMDIV(IMSQRT(IMSUB(IMPRODUCT(L137,L137),IMPRODUCT(IMPRODUCT(K137,K137),IMSIN(N137)^2))),L137)</f>
        <v>0.621924532332519</v>
      </c>
      <c r="Q137" s="1" t="str">
        <f>IMDIV(IMSQRT(IMSUB(IMPRODUCT(M137,M137),IMPRODUCT(IMPRODUCT(K137,K137),IMSIN(N137)^2))),M137)</f>
        <v>0.969758644260474-3.19104068282549E-004i</v>
      </c>
      <c r="R137" s="1" t="str">
        <f>IMDIV(IMSUB(IMPRODUCT(L137,O137),IMPRODUCT(K137,P137)),IMSUM(IMPRODUCT(L137,O137),IMPRODUCT(K137,P137)))</f>
        <v>-0.204872984734696</v>
      </c>
      <c r="S137" s="1" t="str">
        <f>IMDIV(IMSUB(IMPRODUCT(K137,O137),IMPRODUCT(L137,P137)),IMSUM(IMPRODUCT(K137,O137),IMPRODUCT(L137,P137)))</f>
        <v>-0.371476896441682</v>
      </c>
      <c r="T137" s="1" t="str">
        <f>IMDIV(IMSUB(IMPRODUCT(M137,P137),IMPRODUCT(L137,Q137)),IMSUM(IMPRODUCT(M137,P137),IMPRODUCT(L137,Q137)))</f>
        <v>0.345892380941702-2.14178729229287E-003i</v>
      </c>
      <c r="U137" s="1" t="str">
        <f>IMDIV(IMSUB(IMPRODUCT(L137,P137),IMPRODUCT(M137,Q137)),IMSUM(IMPRODUCT(L137,P137),IMPRODUCT(M137,Q137)))</f>
        <v>-0.666823821668934+1.53382297014153E-003i</v>
      </c>
      <c r="V137" s="1" t="str">
        <f>IMPRODUCT(2*PI()*J137/H137,IMPRODUCT(L137,P137))</f>
        <v>9.63026959022576E-002</v>
      </c>
      <c r="W137" s="1" t="str">
        <f>IMDIV(IMSUM(R137,IMPRODUCT(T137,IMEXP(IMPRODUCT("0-2i",V137)))),IMSUM(1,IMPRODUCT(R137,IMPRODUCT(T137,IMEXP(IMPRODUCT("0-2i",V137))))))</f>
        <v>0.143096827960296-7.55638497809876E-002i</v>
      </c>
      <c r="X137" s="1" t="str">
        <f>IMDIV(IMSUM(S137,IMPRODUCT(U137,IMEXP(IMPRODUCT("0-2i",V137)))),IMSUM(1,IMPRODUCT(S137,IMPRODUCT(U137,IMEXP(IMPRODUCT("0-2i",V137))))))</f>
        <v>-0.827925651483443+7.19432943668389E-002i</v>
      </c>
      <c r="Y137" s="1">
        <f>ATAN(IMABS(W137)/IMABS(X137))</f>
        <v>0.19231530989207477</v>
      </c>
      <c r="Z137" s="1">
        <f>IMAGINARY(IMLN(IMDIV(IMDIV(W137,X137),Y137)))</f>
        <v>2.74242720254751</v>
      </c>
      <c r="AA137" s="1">
        <f t="shared" si="6"/>
        <v>0</v>
      </c>
      <c r="AB137" s="1">
        <f t="shared" si="7"/>
        <v>0</v>
      </c>
      <c r="AC137" s="1">
        <f>DEGREES(IMABS(Y137))</f>
        <v>11.018855592566416</v>
      </c>
      <c r="AD137" s="1">
        <f t="shared" si="8"/>
        <v>157.1295043278413</v>
      </c>
    </row>
    <row r="138" spans="1:30" ht="14.25">
      <c r="A138" s="4">
        <v>1</v>
      </c>
      <c r="B138" s="5">
        <v>0</v>
      </c>
      <c r="C138" s="4">
        <v>1.2</v>
      </c>
      <c r="D138" s="5">
        <v>0</v>
      </c>
      <c r="E138" s="4">
        <v>3.85</v>
      </c>
      <c r="F138" s="4">
        <v>-0.02</v>
      </c>
      <c r="G138" s="4">
        <v>70</v>
      </c>
      <c r="H138" s="4">
        <v>6330</v>
      </c>
      <c r="I138" s="1">
        <f>IMABS(IMDIV(H138,IMPRODUCT(IMPRODUCT("2+0i",P138),L138)))</f>
        <v>4240.86824507161</v>
      </c>
      <c r="J138" s="1">
        <v>131</v>
      </c>
      <c r="K138" s="1" t="str">
        <f>COMPLEX(A138,B138)</f>
        <v>1</v>
      </c>
      <c r="L138" s="1" t="str">
        <f>COMPLEX(C138,D138)</f>
        <v>1.2</v>
      </c>
      <c r="M138" s="1" t="str">
        <f>COMPLEX(E138,F138)</f>
        <v>3.85-2E-002i</v>
      </c>
      <c r="N138" s="1" t="str">
        <f>COMPLEX(RADIANS(G138),0)</f>
        <v>1.22173047639603</v>
      </c>
      <c r="O138" s="1" t="str">
        <f>IMSQRT(IMSUB("1.0-0i",IMPRODUCT(IMSIN(N138),IMSIN(N138))))</f>
        <v>0.34202014332567</v>
      </c>
      <c r="P138" s="1" t="str">
        <f>IMDIV(IMSQRT(IMSUB(IMPRODUCT(L138,L138),IMPRODUCT(IMPRODUCT(K138,K138),IMSIN(N138)^2))),L138)</f>
        <v>0.621924532332519</v>
      </c>
      <c r="Q138" s="1" t="str">
        <f>IMDIV(IMSQRT(IMSUB(IMPRODUCT(M138,M138),IMPRODUCT(IMPRODUCT(K138,K138),IMSIN(N138)^2))),M138)</f>
        <v>0.969758644260474-3.19104068282549E-004i</v>
      </c>
      <c r="R138" s="1" t="str">
        <f>IMDIV(IMSUB(IMPRODUCT(L138,O138),IMPRODUCT(K138,P138)),IMSUM(IMPRODUCT(L138,O138),IMPRODUCT(K138,P138)))</f>
        <v>-0.204872984734696</v>
      </c>
      <c r="S138" s="1" t="str">
        <f>IMDIV(IMSUB(IMPRODUCT(K138,O138),IMPRODUCT(L138,P138)),IMSUM(IMPRODUCT(K138,O138),IMPRODUCT(L138,P138)))</f>
        <v>-0.371476896441682</v>
      </c>
      <c r="T138" s="1" t="str">
        <f>IMDIV(IMSUB(IMPRODUCT(M138,P138),IMPRODUCT(L138,Q138)),IMSUM(IMPRODUCT(M138,P138),IMPRODUCT(L138,Q138)))</f>
        <v>0.345892380941702-2.14178729229287E-003i</v>
      </c>
      <c r="U138" s="1" t="str">
        <f>IMDIV(IMSUB(IMPRODUCT(L138,P138),IMPRODUCT(M138,Q138)),IMSUM(IMPRODUCT(L138,P138),IMPRODUCT(M138,Q138)))</f>
        <v>-0.666823821668934+1.53382297014153E-003i</v>
      </c>
      <c r="V138" s="1" t="str">
        <f>IMPRODUCT(2*PI()*J138/H138,IMPRODUCT(L138,P138))</f>
        <v>9.70434858707365E-002</v>
      </c>
      <c r="W138" s="1" t="str">
        <f>IMDIV(IMSUM(R138,IMPRODUCT(T138,IMEXP(IMPRODUCT("0-2i",V138)))),IMSUM(1,IMPRODUCT(R138,IMPRODUCT(T138,IMEXP(IMPRODUCT("0-2i",V138))))))</f>
        <v>0.142967745753911-7.61158260444674E-002i</v>
      </c>
      <c r="X138" s="1" t="str">
        <f>IMDIV(IMSUM(S138,IMPRODUCT(U138,IMEXP(IMPRODUCT("0-2i",V138)))),IMSUM(1,IMPRODUCT(S138,IMPRODUCT(U138,IMEXP(IMPRODUCT("0-2i",V138))))))</f>
        <v>-0.827860746500634+7.24898360225492E-002i</v>
      </c>
      <c r="Y138" s="1">
        <f>ATAN(IMABS(W138)/IMABS(X138))</f>
        <v>0.19248674422823198</v>
      </c>
      <c r="Z138" s="1">
        <f>IMAGINARY(IMLN(IMDIV(IMDIV(W138,X138),Y138)))</f>
        <v>2.73970342494036</v>
      </c>
      <c r="AA138" s="1">
        <f t="shared" si="6"/>
        <v>0</v>
      </c>
      <c r="AB138" s="1">
        <f t="shared" si="7"/>
        <v>0</v>
      </c>
      <c r="AC138" s="1">
        <f>DEGREES(IMABS(Y138))</f>
        <v>11.02867805649185</v>
      </c>
      <c r="AD138" s="1">
        <f t="shared" si="8"/>
        <v>156.97344336661934</v>
      </c>
    </row>
    <row r="139" spans="1:30" ht="14.25">
      <c r="A139" s="4">
        <v>1</v>
      </c>
      <c r="B139" s="5">
        <v>0</v>
      </c>
      <c r="C139" s="4">
        <v>1.2</v>
      </c>
      <c r="D139" s="5">
        <v>0</v>
      </c>
      <c r="E139" s="4">
        <v>3.85</v>
      </c>
      <c r="F139" s="4">
        <v>-0.02</v>
      </c>
      <c r="G139" s="4">
        <v>70</v>
      </c>
      <c r="H139" s="4">
        <v>6330</v>
      </c>
      <c r="I139" s="1">
        <f>IMABS(IMDIV(H139,IMPRODUCT(IMPRODUCT("2+0i",P139),L139)))</f>
        <v>4240.86824507161</v>
      </c>
      <c r="J139" s="1">
        <v>132</v>
      </c>
      <c r="K139" s="1" t="str">
        <f>COMPLEX(A139,B139)</f>
        <v>1</v>
      </c>
      <c r="L139" s="1" t="str">
        <f>COMPLEX(C139,D139)</f>
        <v>1.2</v>
      </c>
      <c r="M139" s="1" t="str">
        <f>COMPLEX(E139,F139)</f>
        <v>3.85-2E-002i</v>
      </c>
      <c r="N139" s="1" t="str">
        <f>COMPLEX(RADIANS(G139),0)</f>
        <v>1.22173047639603</v>
      </c>
      <c r="O139" s="1" t="str">
        <f>IMSQRT(IMSUB("1.0-0i",IMPRODUCT(IMSIN(N139),IMSIN(N139))))</f>
        <v>0.34202014332567</v>
      </c>
      <c r="P139" s="1" t="str">
        <f>IMDIV(IMSQRT(IMSUB(IMPRODUCT(L139,L139),IMPRODUCT(IMPRODUCT(K139,K139),IMSIN(N139)^2))),L139)</f>
        <v>0.621924532332519</v>
      </c>
      <c r="Q139" s="1" t="str">
        <f>IMDIV(IMSQRT(IMSUB(IMPRODUCT(M139,M139),IMPRODUCT(IMPRODUCT(K139,K139),IMSIN(N139)^2))),M139)</f>
        <v>0.969758644260474-3.19104068282549E-004i</v>
      </c>
      <c r="R139" s="1" t="str">
        <f>IMDIV(IMSUB(IMPRODUCT(L139,O139),IMPRODUCT(K139,P139)),IMSUM(IMPRODUCT(L139,O139),IMPRODUCT(K139,P139)))</f>
        <v>-0.204872984734696</v>
      </c>
      <c r="S139" s="1" t="str">
        <f>IMDIV(IMSUB(IMPRODUCT(K139,O139),IMPRODUCT(L139,P139)),IMSUM(IMPRODUCT(K139,O139),IMPRODUCT(L139,P139)))</f>
        <v>-0.371476896441682</v>
      </c>
      <c r="T139" s="1" t="str">
        <f>IMDIV(IMSUB(IMPRODUCT(M139,P139),IMPRODUCT(L139,Q139)),IMSUM(IMPRODUCT(M139,P139),IMPRODUCT(L139,Q139)))</f>
        <v>0.345892380941702-2.14178729229287E-003i</v>
      </c>
      <c r="U139" s="1" t="str">
        <f>IMDIV(IMSUB(IMPRODUCT(L139,P139),IMPRODUCT(M139,Q139)),IMSUM(IMPRODUCT(L139,P139),IMPRODUCT(M139,Q139)))</f>
        <v>-0.666823821668934+1.53382297014153E-003i</v>
      </c>
      <c r="V139" s="1" t="str">
        <f>IMPRODUCT(2*PI()*J139/H139,IMPRODUCT(L139,P139))</f>
        <v>9.77842758392154E-002</v>
      </c>
      <c r="W139" s="1" t="str">
        <f>IMDIV(IMSUM(R139,IMPRODUCT(T139,IMEXP(IMPRODUCT("0-2i",V139)))),IMSUM(1,IMPRODUCT(R139,IMPRODUCT(T139,IMEXP(IMPRODUCT("0-2i",V139))))))</f>
        <v>0.142837730544892-7.66675551995091E-002i</v>
      </c>
      <c r="X139" s="1" t="str">
        <f>IMDIV(IMSUM(S139,IMPRODUCT(U139,IMEXP(IMPRODUCT("0-2i",V139)))),IMSUM(1,IMPRODUCT(S139,IMPRODUCT(U139,IMEXP(IMPRODUCT("0-2i",V139))))))</f>
        <v>-0.827795344260693+7.30363697095683E-002i</v>
      </c>
      <c r="Y139" s="1">
        <f>ATAN(IMABS(W139)/IMABS(X139))</f>
        <v>0.19265926403050807</v>
      </c>
      <c r="Z139" s="1">
        <f>IMAGINARY(IMLN(IMDIV(IMDIV(W139,X139),Y139)))</f>
        <v>2.73698441446058</v>
      </c>
      <c r="AA139" s="1">
        <f t="shared" si="6"/>
        <v>0</v>
      </c>
      <c r="AB139" s="1">
        <f t="shared" si="7"/>
        <v>0</v>
      </c>
      <c r="AC139" s="1">
        <f>DEGREES(IMABS(Y139))</f>
        <v>11.038562713044701</v>
      </c>
      <c r="AD139" s="1">
        <f t="shared" si="8"/>
        <v>156.81765554167612</v>
      </c>
    </row>
    <row r="140" spans="1:30" ht="14.25">
      <c r="A140" s="4">
        <v>1</v>
      </c>
      <c r="B140" s="5">
        <v>0</v>
      </c>
      <c r="C140" s="4">
        <v>1.2</v>
      </c>
      <c r="D140" s="5">
        <v>0</v>
      </c>
      <c r="E140" s="4">
        <v>3.85</v>
      </c>
      <c r="F140" s="4">
        <v>-0.02</v>
      </c>
      <c r="G140" s="4">
        <v>70</v>
      </c>
      <c r="H140" s="4">
        <v>6330</v>
      </c>
      <c r="I140" s="1">
        <f>IMABS(IMDIV(H140,IMPRODUCT(IMPRODUCT("2+0i",P140),L140)))</f>
        <v>4240.86824507161</v>
      </c>
      <c r="J140" s="1">
        <v>133</v>
      </c>
      <c r="K140" s="1" t="str">
        <f>COMPLEX(A140,B140)</f>
        <v>1</v>
      </c>
      <c r="L140" s="1" t="str">
        <f>COMPLEX(C140,D140)</f>
        <v>1.2</v>
      </c>
      <c r="M140" s="1" t="str">
        <f>COMPLEX(E140,F140)</f>
        <v>3.85-2E-002i</v>
      </c>
      <c r="N140" s="1" t="str">
        <f>COMPLEX(RADIANS(G140),0)</f>
        <v>1.22173047639603</v>
      </c>
      <c r="O140" s="1" t="str">
        <f>IMSQRT(IMSUB("1.0-0i",IMPRODUCT(IMSIN(N140),IMSIN(N140))))</f>
        <v>0.34202014332567</v>
      </c>
      <c r="P140" s="1" t="str">
        <f>IMDIV(IMSQRT(IMSUB(IMPRODUCT(L140,L140),IMPRODUCT(IMPRODUCT(K140,K140),IMSIN(N140)^2))),L140)</f>
        <v>0.621924532332519</v>
      </c>
      <c r="Q140" s="1" t="str">
        <f>IMDIV(IMSQRT(IMSUB(IMPRODUCT(M140,M140),IMPRODUCT(IMPRODUCT(K140,K140),IMSIN(N140)^2))),M140)</f>
        <v>0.969758644260474-3.19104068282549E-004i</v>
      </c>
      <c r="R140" s="1" t="str">
        <f>IMDIV(IMSUB(IMPRODUCT(L140,O140),IMPRODUCT(K140,P140)),IMSUM(IMPRODUCT(L140,O140),IMPRODUCT(K140,P140)))</f>
        <v>-0.204872984734696</v>
      </c>
      <c r="S140" s="1" t="str">
        <f>IMDIV(IMSUB(IMPRODUCT(K140,O140),IMPRODUCT(L140,P140)),IMSUM(IMPRODUCT(K140,O140),IMPRODUCT(L140,P140)))</f>
        <v>-0.371476896441682</v>
      </c>
      <c r="T140" s="1" t="str">
        <f>IMDIV(IMSUB(IMPRODUCT(M140,P140),IMPRODUCT(L140,Q140)),IMSUM(IMPRODUCT(M140,P140),IMPRODUCT(L140,Q140)))</f>
        <v>0.345892380941702-2.14178729229287E-003i</v>
      </c>
      <c r="U140" s="1" t="str">
        <f>IMDIV(IMSUB(IMPRODUCT(L140,P140),IMPRODUCT(M140,Q140)),IMSUM(IMPRODUCT(L140,P140),IMPRODUCT(M140,Q140)))</f>
        <v>-0.666823821668934+1.53382297014153E-003i</v>
      </c>
      <c r="V140" s="1" t="str">
        <f>IMPRODUCT(2*PI()*J140/H140,IMPRODUCT(L140,P140))</f>
        <v>9.85250658076943E-002</v>
      </c>
      <c r="W140" s="1" t="str">
        <f>IMDIV(IMSUM(R140,IMPRODUCT(T140,IMEXP(IMPRODUCT("0-2i",V140)))),IMSUM(1,IMPRODUCT(R140,IMPRODUCT(T140,IMEXP(IMPRODUCT("0-2i",V140))))))</f>
        <v>0.142706782891366-7.72190354884827E-002i</v>
      </c>
      <c r="X140" s="1" t="str">
        <f>IMDIV(IMSUM(S140,IMPRODUCT(U140,IMEXP(IMPRODUCT("0-2i",V140)))),IMSUM(1,IMPRODUCT(S140,IMPRODUCT(U140,IMEXP(IMPRODUCT("0-2i",V140))))))</f>
        <v>-0.827729444633334+7.35828953561042E-002i</v>
      </c>
      <c r="Y140" s="1">
        <f>ATAN(IMABS(W140)/IMABS(X140))</f>
        <v>0.1928328656555016</v>
      </c>
      <c r="Z140" s="1">
        <f>IMAGINARY(IMLN(IMDIV(IMDIV(W140,X140),Y140)))</f>
        <v>2.73427018865658</v>
      </c>
      <c r="AA140" s="1">
        <f t="shared" si="6"/>
        <v>0</v>
      </c>
      <c r="AB140" s="1">
        <f t="shared" si="7"/>
        <v>0</v>
      </c>
      <c r="AC140" s="1">
        <f>DEGREES(IMABS(Y140))</f>
        <v>11.048509353473444</v>
      </c>
      <c r="AD140" s="1">
        <f t="shared" si="8"/>
        <v>156.6621418584614</v>
      </c>
    </row>
    <row r="141" spans="1:30" ht="14.25">
      <c r="A141" s="4">
        <v>1</v>
      </c>
      <c r="B141" s="5">
        <v>0</v>
      </c>
      <c r="C141" s="4">
        <v>1.2</v>
      </c>
      <c r="D141" s="5">
        <v>0</v>
      </c>
      <c r="E141" s="4">
        <v>3.85</v>
      </c>
      <c r="F141" s="4">
        <v>-0.02</v>
      </c>
      <c r="G141" s="4">
        <v>70</v>
      </c>
      <c r="H141" s="4">
        <v>6330</v>
      </c>
      <c r="I141" s="1">
        <f>IMABS(IMDIV(H141,IMPRODUCT(IMPRODUCT("2+0i",P141),L141)))</f>
        <v>4240.86824507161</v>
      </c>
      <c r="J141" s="1">
        <v>134</v>
      </c>
      <c r="K141" s="1" t="str">
        <f>COMPLEX(A141,B141)</f>
        <v>1</v>
      </c>
      <c r="L141" s="1" t="str">
        <f>COMPLEX(C141,D141)</f>
        <v>1.2</v>
      </c>
      <c r="M141" s="1" t="str">
        <f>COMPLEX(E141,F141)</f>
        <v>3.85-2E-002i</v>
      </c>
      <c r="N141" s="1" t="str">
        <f>COMPLEX(RADIANS(G141),0)</f>
        <v>1.22173047639603</v>
      </c>
      <c r="O141" s="1" t="str">
        <f>IMSQRT(IMSUB("1.0-0i",IMPRODUCT(IMSIN(N141),IMSIN(N141))))</f>
        <v>0.34202014332567</v>
      </c>
      <c r="P141" s="1" t="str">
        <f>IMDIV(IMSQRT(IMSUB(IMPRODUCT(L141,L141),IMPRODUCT(IMPRODUCT(K141,K141),IMSIN(N141)^2))),L141)</f>
        <v>0.621924532332519</v>
      </c>
      <c r="Q141" s="1" t="str">
        <f>IMDIV(IMSQRT(IMSUB(IMPRODUCT(M141,M141),IMPRODUCT(IMPRODUCT(K141,K141),IMSIN(N141)^2))),M141)</f>
        <v>0.969758644260474-3.19104068282549E-004i</v>
      </c>
      <c r="R141" s="1" t="str">
        <f>IMDIV(IMSUB(IMPRODUCT(L141,O141),IMPRODUCT(K141,P141)),IMSUM(IMPRODUCT(L141,O141),IMPRODUCT(K141,P141)))</f>
        <v>-0.204872984734696</v>
      </c>
      <c r="S141" s="1" t="str">
        <f>IMDIV(IMSUB(IMPRODUCT(K141,O141),IMPRODUCT(L141,P141)),IMSUM(IMPRODUCT(K141,O141),IMPRODUCT(L141,P141)))</f>
        <v>-0.371476896441682</v>
      </c>
      <c r="T141" s="1" t="str">
        <f>IMDIV(IMSUB(IMPRODUCT(M141,P141),IMPRODUCT(L141,Q141)),IMSUM(IMPRODUCT(M141,P141),IMPRODUCT(L141,Q141)))</f>
        <v>0.345892380941702-2.14178729229287E-003i</v>
      </c>
      <c r="U141" s="1" t="str">
        <f>IMDIV(IMSUB(IMPRODUCT(L141,P141),IMPRODUCT(M141,Q141)),IMSUM(IMPRODUCT(L141,P141),IMPRODUCT(M141,Q141)))</f>
        <v>-0.666823821668934+1.53382297014153E-003i</v>
      </c>
      <c r="V141" s="1" t="str">
        <f>IMPRODUCT(2*PI()*J141/H141,IMPRODUCT(L141,P141))</f>
        <v>9.92658557761732E-002</v>
      </c>
      <c r="W141" s="1" t="str">
        <f>IMDIV(IMSUM(R141,IMPRODUCT(T141,IMEXP(IMPRODUCT("0-2i",V141)))),IMSUM(1,IMPRODUCT(R141,IMPRODUCT(T141,IMEXP(IMPRODUCT("0-2i",V141))))))</f>
        <v>0.142574903355334-7.77702651552901E-002i</v>
      </c>
      <c r="X141" s="1" t="str">
        <f>IMDIV(IMSUM(S141,IMPRODUCT(U141,IMEXP(IMPRODUCT("0-2i",V141)))),IMSUM(1,IMPRODUCT(S141,IMPRODUCT(U141,IMEXP(IMPRODUCT("0-2i",V141))))))</f>
        <v>-0.827663047487247+7.4129412890099E-002i</v>
      </c>
      <c r="Y141" s="1">
        <f>ATAN(IMABS(W141)/IMABS(X141))</f>
        <v>0.19300754544989712</v>
      </c>
      <c r="Z141" s="1">
        <f>IMAGINARY(IMLN(IMDIV(IMDIV(W141,X141),Y141)))</f>
        <v>2.73156076478692</v>
      </c>
      <c r="AA141" s="1">
        <f t="shared" si="6"/>
        <v>0</v>
      </c>
      <c r="AB141" s="1">
        <f t="shared" si="7"/>
        <v>0</v>
      </c>
      <c r="AC141" s="1">
        <f>DEGREES(IMABS(Y141))</f>
        <v>11.05851776845852</v>
      </c>
      <c r="AD141" s="1">
        <f t="shared" si="8"/>
        <v>156.5069033058179</v>
      </c>
    </row>
    <row r="142" spans="1:30" ht="14.25">
      <c r="A142" s="4">
        <v>1</v>
      </c>
      <c r="B142" s="5">
        <v>0</v>
      </c>
      <c r="C142" s="4">
        <v>1.2</v>
      </c>
      <c r="D142" s="5">
        <v>0</v>
      </c>
      <c r="E142" s="4">
        <v>3.85</v>
      </c>
      <c r="F142" s="4">
        <v>-0.02</v>
      </c>
      <c r="G142" s="4">
        <v>70</v>
      </c>
      <c r="H142" s="4">
        <v>6330</v>
      </c>
      <c r="I142" s="1">
        <f>IMABS(IMDIV(H142,IMPRODUCT(IMPRODUCT("2+0i",P142),L142)))</f>
        <v>4240.86824507161</v>
      </c>
      <c r="J142" s="1">
        <v>135</v>
      </c>
      <c r="K142" s="1" t="str">
        <f>COMPLEX(A142,B142)</f>
        <v>1</v>
      </c>
      <c r="L142" s="1" t="str">
        <f>COMPLEX(C142,D142)</f>
        <v>1.2</v>
      </c>
      <c r="M142" s="1" t="str">
        <f>COMPLEX(E142,F142)</f>
        <v>3.85-2E-002i</v>
      </c>
      <c r="N142" s="1" t="str">
        <f>COMPLEX(RADIANS(G142),0)</f>
        <v>1.22173047639603</v>
      </c>
      <c r="O142" s="1" t="str">
        <f>IMSQRT(IMSUB("1.0-0i",IMPRODUCT(IMSIN(N142),IMSIN(N142))))</f>
        <v>0.34202014332567</v>
      </c>
      <c r="P142" s="1" t="str">
        <f>IMDIV(IMSQRT(IMSUB(IMPRODUCT(L142,L142),IMPRODUCT(IMPRODUCT(K142,K142),IMSIN(N142)^2))),L142)</f>
        <v>0.621924532332519</v>
      </c>
      <c r="Q142" s="1" t="str">
        <f>IMDIV(IMSQRT(IMSUB(IMPRODUCT(M142,M142),IMPRODUCT(IMPRODUCT(K142,K142),IMSIN(N142)^2))),M142)</f>
        <v>0.969758644260474-3.19104068282549E-004i</v>
      </c>
      <c r="R142" s="1" t="str">
        <f>IMDIV(IMSUB(IMPRODUCT(L142,O142),IMPRODUCT(K142,P142)),IMSUM(IMPRODUCT(L142,O142),IMPRODUCT(K142,P142)))</f>
        <v>-0.204872984734696</v>
      </c>
      <c r="S142" s="1" t="str">
        <f>IMDIV(IMSUB(IMPRODUCT(K142,O142),IMPRODUCT(L142,P142)),IMSUM(IMPRODUCT(K142,O142),IMPRODUCT(L142,P142)))</f>
        <v>-0.371476896441682</v>
      </c>
      <c r="T142" s="1" t="str">
        <f>IMDIV(IMSUB(IMPRODUCT(M142,P142),IMPRODUCT(L142,Q142)),IMSUM(IMPRODUCT(M142,P142),IMPRODUCT(L142,Q142)))</f>
        <v>0.345892380941702-2.14178729229287E-003i</v>
      </c>
      <c r="U142" s="1" t="str">
        <f>IMDIV(IMSUB(IMPRODUCT(L142,P142),IMPRODUCT(M142,Q142)),IMSUM(IMPRODUCT(L142,P142),IMPRODUCT(M142,Q142)))</f>
        <v>-0.666823821668934+1.53382297014153E-003i</v>
      </c>
      <c r="V142" s="1" t="str">
        <f>IMPRODUCT(2*PI()*J142/H142,IMPRODUCT(L142,P142))</f>
        <v>0.100006645744652</v>
      </c>
      <c r="W142" s="1" t="str">
        <f>IMDIV(IMSUM(R142,IMPRODUCT(T142,IMEXP(IMPRODUCT("0-2i",V142)))),IMSUM(1,IMPRODUCT(R142,IMPRODUCT(T142,IMEXP(IMPRODUCT("0-2i",V142))))))</f>
        <v>0.142442092502672-7.83212424453745E-002i</v>
      </c>
      <c r="X142" s="1" t="str">
        <f>IMDIV(IMSUM(S142,IMPRODUCT(U142,IMEXP(IMPRODUCT("0-2i",V142)))),IMSUM(1,IMPRODUCT(S142,IMPRODUCT(U142,IMEXP(IMPRODUCT("0-2i",V142))))))</f>
        <v>-0.827596152690166+7.46759222392287E-002i</v>
      </c>
      <c r="Y142" s="1">
        <f>ATAN(IMABS(W142)/IMABS(X142))</f>
        <v>0.19318329975071685</v>
      </c>
      <c r="Z142" s="1">
        <f>IMAGINARY(IMLN(IMDIV(IMDIV(W142,X142),Y142)))</f>
        <v>2.72885615982113</v>
      </c>
      <c r="AA142" s="1">
        <f t="shared" si="6"/>
        <v>0</v>
      </c>
      <c r="AB142" s="1">
        <f t="shared" si="7"/>
        <v>0</v>
      </c>
      <c r="AC142" s="1">
        <f>DEGREES(IMABS(Y142))</f>
        <v>11.068587748126765</v>
      </c>
      <c r="AD142" s="1">
        <f t="shared" si="8"/>
        <v>156.35194085602802</v>
      </c>
    </row>
    <row r="143" spans="1:30" ht="14.25">
      <c r="A143" s="4">
        <v>1</v>
      </c>
      <c r="B143" s="5">
        <v>0</v>
      </c>
      <c r="C143" s="4">
        <v>1.2</v>
      </c>
      <c r="D143" s="5">
        <v>0</v>
      </c>
      <c r="E143" s="4">
        <v>3.85</v>
      </c>
      <c r="F143" s="4">
        <v>-0.02</v>
      </c>
      <c r="G143" s="4">
        <v>70</v>
      </c>
      <c r="H143" s="4">
        <v>6330</v>
      </c>
      <c r="I143" s="1">
        <f>IMABS(IMDIV(H143,IMPRODUCT(IMPRODUCT("2+0i",P143),L143)))</f>
        <v>4240.86824507161</v>
      </c>
      <c r="J143" s="1">
        <v>136</v>
      </c>
      <c r="K143" s="1" t="str">
        <f>COMPLEX(A143,B143)</f>
        <v>1</v>
      </c>
      <c r="L143" s="1" t="str">
        <f>COMPLEX(C143,D143)</f>
        <v>1.2</v>
      </c>
      <c r="M143" s="1" t="str">
        <f>COMPLEX(E143,F143)</f>
        <v>3.85-2E-002i</v>
      </c>
      <c r="N143" s="1" t="str">
        <f>COMPLEX(RADIANS(G143),0)</f>
        <v>1.22173047639603</v>
      </c>
      <c r="O143" s="1" t="str">
        <f>IMSQRT(IMSUB("1.0-0i",IMPRODUCT(IMSIN(N143),IMSIN(N143))))</f>
        <v>0.34202014332567</v>
      </c>
      <c r="P143" s="1" t="str">
        <f>IMDIV(IMSQRT(IMSUB(IMPRODUCT(L143,L143),IMPRODUCT(IMPRODUCT(K143,K143),IMSIN(N143)^2))),L143)</f>
        <v>0.621924532332519</v>
      </c>
      <c r="Q143" s="1" t="str">
        <f>IMDIV(IMSQRT(IMSUB(IMPRODUCT(M143,M143),IMPRODUCT(IMPRODUCT(K143,K143),IMSIN(N143)^2))),M143)</f>
        <v>0.969758644260474-3.19104068282549E-004i</v>
      </c>
      <c r="R143" s="1" t="str">
        <f>IMDIV(IMSUB(IMPRODUCT(L143,O143),IMPRODUCT(K143,P143)),IMSUM(IMPRODUCT(L143,O143),IMPRODUCT(K143,P143)))</f>
        <v>-0.204872984734696</v>
      </c>
      <c r="S143" s="1" t="str">
        <f>IMDIV(IMSUB(IMPRODUCT(K143,O143),IMPRODUCT(L143,P143)),IMSUM(IMPRODUCT(K143,O143),IMPRODUCT(L143,P143)))</f>
        <v>-0.371476896441682</v>
      </c>
      <c r="T143" s="1" t="str">
        <f>IMDIV(IMSUB(IMPRODUCT(M143,P143),IMPRODUCT(L143,Q143)),IMSUM(IMPRODUCT(M143,P143),IMPRODUCT(L143,Q143)))</f>
        <v>0.345892380941702-2.14178729229287E-003i</v>
      </c>
      <c r="U143" s="1" t="str">
        <f>IMDIV(IMSUB(IMPRODUCT(L143,P143),IMPRODUCT(M143,Q143)),IMSUM(IMPRODUCT(L143,P143),IMPRODUCT(M143,Q143)))</f>
        <v>-0.666823821668934+1.53382297014153E-003i</v>
      </c>
      <c r="V143" s="1" t="str">
        <f>IMPRODUCT(2*PI()*J143/H143,IMPRODUCT(L143,P143))</f>
        <v>0.100747435713131</v>
      </c>
      <c r="W143" s="1" t="str">
        <f>IMDIV(IMSUM(R143,IMPRODUCT(T143,IMEXP(IMPRODUCT("0-2i",V143)))),IMSUM(1,IMPRODUCT(R143,IMPRODUCT(T143,IMEXP(IMPRODUCT("0-2i",V143))))))</f>
        <v>0.142308350903126-7.88719656057292E-002i</v>
      </c>
      <c r="X143" s="1" t="str">
        <f>IMDIV(IMSUM(S143,IMPRODUCT(U143,IMEXP(IMPRODUCT("0-2i",V143)))),IMSUM(1,IMPRODUCT(S143,IMPRODUCT(U143,IMEXP(IMPRODUCT("0-2i",V143))))))</f>
        <v>-0.827528760108831+7.52224233308944E-002i</v>
      </c>
      <c r="Y143" s="1">
        <f>ATAN(IMABS(W143)/IMABS(X143))</f>
        <v>0.1933601248855877</v>
      </c>
      <c r="Z143" s="1">
        <f>IMAGINARY(IMLN(IMDIV(IMDIV(W143,X143),Y143)))</f>
        <v>2.72615639044066</v>
      </c>
      <c r="AA143" s="1">
        <f t="shared" si="6"/>
        <v>0</v>
      </c>
      <c r="AB143" s="1">
        <f t="shared" si="7"/>
        <v>0</v>
      </c>
      <c r="AC143" s="1">
        <f>DEGREES(IMABS(Y143))</f>
        <v>11.078719082066696</v>
      </c>
      <c r="AD143" s="1">
        <f t="shared" si="8"/>
        <v>156.19725546486842</v>
      </c>
    </row>
    <row r="144" spans="1:30" ht="14.25">
      <c r="A144" s="4">
        <v>1</v>
      </c>
      <c r="B144" s="5">
        <v>0</v>
      </c>
      <c r="C144" s="4">
        <v>1.2</v>
      </c>
      <c r="D144" s="5">
        <v>0</v>
      </c>
      <c r="E144" s="4">
        <v>3.85</v>
      </c>
      <c r="F144" s="4">
        <v>-0.02</v>
      </c>
      <c r="G144" s="4">
        <v>70</v>
      </c>
      <c r="H144" s="4">
        <v>6330</v>
      </c>
      <c r="I144" s="1">
        <f>IMABS(IMDIV(H144,IMPRODUCT(IMPRODUCT("2+0i",P144),L144)))</f>
        <v>4240.86824507161</v>
      </c>
      <c r="J144" s="1">
        <v>137</v>
      </c>
      <c r="K144" s="1" t="str">
        <f>COMPLEX(A144,B144)</f>
        <v>1</v>
      </c>
      <c r="L144" s="1" t="str">
        <f>COMPLEX(C144,D144)</f>
        <v>1.2</v>
      </c>
      <c r="M144" s="1" t="str">
        <f>COMPLEX(E144,F144)</f>
        <v>3.85-2E-002i</v>
      </c>
      <c r="N144" s="1" t="str">
        <f>COMPLEX(RADIANS(G144),0)</f>
        <v>1.22173047639603</v>
      </c>
      <c r="O144" s="1" t="str">
        <f>IMSQRT(IMSUB("1.0-0i",IMPRODUCT(IMSIN(N144),IMSIN(N144))))</f>
        <v>0.34202014332567</v>
      </c>
      <c r="P144" s="1" t="str">
        <f>IMDIV(IMSQRT(IMSUB(IMPRODUCT(L144,L144),IMPRODUCT(IMPRODUCT(K144,K144),IMSIN(N144)^2))),L144)</f>
        <v>0.621924532332519</v>
      </c>
      <c r="Q144" s="1" t="str">
        <f>IMDIV(IMSQRT(IMSUB(IMPRODUCT(M144,M144),IMPRODUCT(IMPRODUCT(K144,K144),IMSIN(N144)^2))),M144)</f>
        <v>0.969758644260474-3.19104068282549E-004i</v>
      </c>
      <c r="R144" s="1" t="str">
        <f>IMDIV(IMSUB(IMPRODUCT(L144,O144),IMPRODUCT(K144,P144)),IMSUM(IMPRODUCT(L144,O144),IMPRODUCT(K144,P144)))</f>
        <v>-0.204872984734696</v>
      </c>
      <c r="S144" s="1" t="str">
        <f>IMDIV(IMSUB(IMPRODUCT(K144,O144),IMPRODUCT(L144,P144)),IMSUM(IMPRODUCT(K144,O144),IMPRODUCT(L144,P144)))</f>
        <v>-0.371476896441682</v>
      </c>
      <c r="T144" s="1" t="str">
        <f>IMDIV(IMSUB(IMPRODUCT(M144,P144),IMPRODUCT(L144,Q144)),IMSUM(IMPRODUCT(M144,P144),IMPRODUCT(L144,Q144)))</f>
        <v>0.345892380941702-2.14178729229287E-003i</v>
      </c>
      <c r="U144" s="1" t="str">
        <f>IMDIV(IMSUB(IMPRODUCT(L144,P144),IMPRODUCT(M144,Q144)),IMSUM(IMPRODUCT(L144,P144),IMPRODUCT(M144,Q144)))</f>
        <v>-0.666823821668934+1.53382297014153E-003i</v>
      </c>
      <c r="V144" s="1" t="str">
        <f>IMPRODUCT(2*PI()*J144/H144,IMPRODUCT(L144,P144))</f>
        <v>0.10148822568161</v>
      </c>
      <c r="W144" s="1" t="str">
        <f>IMDIV(IMSUM(R144,IMPRODUCT(T144,IMEXP(IMPRODUCT("0-2i",V144)))),IMSUM(1,IMPRODUCT(R144,IMPRODUCT(T144,IMEXP(IMPRODUCT("0-2i",V144))))))</f>
        <v>0.142173679130303-7.94224328849109E-002i</v>
      </c>
      <c r="X144" s="1" t="str">
        <f>IMDIV(IMSUM(S144,IMPRODUCT(U144,IMEXP(IMPRODUCT("0-2i",V144)))),IMSUM(1,IMPRODUCT(S144,IMPRODUCT(U144,IMEXP(IMPRODUCT("0-2i",V144))))))</f>
        <v>-0.827460869608987+7.57689160922288E-002i</v>
      </c>
      <c r="Y144" s="1">
        <f>ATAN(IMABS(W144)/IMABS(X144))</f>
        <v>0.19353801717299737</v>
      </c>
      <c r="Z144" s="1">
        <f>IMAGINARY(IMLN(IMDIV(IMDIV(W144,X144),Y144)))</f>
        <v>2.72346147303967</v>
      </c>
      <c r="AA144" s="1">
        <f t="shared" si="6"/>
        <v>0</v>
      </c>
      <c r="AB144" s="1">
        <f t="shared" si="7"/>
        <v>0</v>
      </c>
      <c r="AC144" s="1">
        <f>DEGREES(IMABS(Y144))</f>
        <v>11.088911559343197</v>
      </c>
      <c r="AD144" s="1">
        <f t="shared" si="8"/>
        <v>156.04284807165533</v>
      </c>
    </row>
    <row r="145" spans="1:30" ht="14.25">
      <c r="A145" s="4">
        <v>1</v>
      </c>
      <c r="B145" s="5">
        <v>0</v>
      </c>
      <c r="C145" s="4">
        <v>1.2</v>
      </c>
      <c r="D145" s="5">
        <v>0</v>
      </c>
      <c r="E145" s="4">
        <v>3.85</v>
      </c>
      <c r="F145" s="4">
        <v>-0.02</v>
      </c>
      <c r="G145" s="4">
        <v>70</v>
      </c>
      <c r="H145" s="4">
        <v>6330</v>
      </c>
      <c r="I145" s="1">
        <f>IMABS(IMDIV(H145,IMPRODUCT(IMPRODUCT("2+0i",P145),L145)))</f>
        <v>4240.86824507161</v>
      </c>
      <c r="J145" s="1">
        <v>138</v>
      </c>
      <c r="K145" s="1" t="str">
        <f>COMPLEX(A145,B145)</f>
        <v>1</v>
      </c>
      <c r="L145" s="1" t="str">
        <f>COMPLEX(C145,D145)</f>
        <v>1.2</v>
      </c>
      <c r="M145" s="1" t="str">
        <f>COMPLEX(E145,F145)</f>
        <v>3.85-2E-002i</v>
      </c>
      <c r="N145" s="1" t="str">
        <f>COMPLEX(RADIANS(G145),0)</f>
        <v>1.22173047639603</v>
      </c>
      <c r="O145" s="1" t="str">
        <f>IMSQRT(IMSUB("1.0-0i",IMPRODUCT(IMSIN(N145),IMSIN(N145))))</f>
        <v>0.34202014332567</v>
      </c>
      <c r="P145" s="1" t="str">
        <f>IMDIV(IMSQRT(IMSUB(IMPRODUCT(L145,L145),IMPRODUCT(IMPRODUCT(K145,K145),IMSIN(N145)^2))),L145)</f>
        <v>0.621924532332519</v>
      </c>
      <c r="Q145" s="1" t="str">
        <f>IMDIV(IMSQRT(IMSUB(IMPRODUCT(M145,M145),IMPRODUCT(IMPRODUCT(K145,K145),IMSIN(N145)^2))),M145)</f>
        <v>0.969758644260474-3.19104068282549E-004i</v>
      </c>
      <c r="R145" s="1" t="str">
        <f>IMDIV(IMSUB(IMPRODUCT(L145,O145),IMPRODUCT(K145,P145)),IMSUM(IMPRODUCT(L145,O145),IMPRODUCT(K145,P145)))</f>
        <v>-0.204872984734696</v>
      </c>
      <c r="S145" s="1" t="str">
        <f>IMDIV(IMSUB(IMPRODUCT(K145,O145),IMPRODUCT(L145,P145)),IMSUM(IMPRODUCT(K145,O145),IMPRODUCT(L145,P145)))</f>
        <v>-0.371476896441682</v>
      </c>
      <c r="T145" s="1" t="str">
        <f>IMDIV(IMSUB(IMPRODUCT(M145,P145),IMPRODUCT(L145,Q145)),IMSUM(IMPRODUCT(M145,P145),IMPRODUCT(L145,Q145)))</f>
        <v>0.345892380941702-2.14178729229287E-003i</v>
      </c>
      <c r="U145" s="1" t="str">
        <f>IMDIV(IMSUB(IMPRODUCT(L145,P145),IMPRODUCT(M145,Q145)),IMSUM(IMPRODUCT(L145,P145),IMPRODUCT(M145,Q145)))</f>
        <v>-0.666823821668934+1.53382297014153E-003i</v>
      </c>
      <c r="V145" s="1" t="str">
        <f>IMPRODUCT(2*PI()*J145/H145,IMPRODUCT(L145,P145))</f>
        <v>0.102229015650089</v>
      </c>
      <c r="W145" s="1" t="str">
        <f>IMDIV(IMSUM(R145,IMPRODUCT(T145,IMEXP(IMPRODUCT("0-2i",V145)))),IMSUM(1,IMPRODUCT(R145,IMPRODUCT(T145,IMEXP(IMPRODUCT("0-2i",V145))))))</f>
        <v>0.142038077761671-7.99726425330468E-002i</v>
      </c>
      <c r="X145" s="1" t="str">
        <f>IMDIV(IMSUM(S145,IMPRODUCT(U145,IMEXP(IMPRODUCT("0-2i",V145)))),IMSUM(1,IMPRODUCT(S145,IMPRODUCT(U145,IMEXP(IMPRODUCT("0-2i",V145))))))</f>
        <v>-0.827392481055388+7.63154004500885E-002i</v>
      </c>
      <c r="Y145" s="1">
        <f>ATAN(IMABS(W145)/IMABS(X145))</f>
        <v>0.19371697292255383</v>
      </c>
      <c r="Z145" s="1">
        <f>IMAGINARY(IMLN(IMDIV(IMDIV(W145,X145),Y145)))</f>
        <v>2.72077142372601</v>
      </c>
      <c r="AA145" s="1">
        <f t="shared" si="6"/>
        <v>0</v>
      </c>
      <c r="AB145" s="1">
        <f t="shared" si="7"/>
        <v>0</v>
      </c>
      <c r="AC145" s="1">
        <f>DEGREES(IMABS(Y145))</f>
        <v>11.099164968512383</v>
      </c>
      <c r="AD145" s="1">
        <f t="shared" si="8"/>
        <v>155.88871959930054</v>
      </c>
    </row>
    <row r="146" spans="1:30" ht="14.25">
      <c r="A146" s="4">
        <v>1</v>
      </c>
      <c r="B146" s="5">
        <v>0</v>
      </c>
      <c r="C146" s="4">
        <v>1.2</v>
      </c>
      <c r="D146" s="5">
        <v>0</v>
      </c>
      <c r="E146" s="4">
        <v>3.85</v>
      </c>
      <c r="F146" s="4">
        <v>-0.02</v>
      </c>
      <c r="G146" s="4">
        <v>70</v>
      </c>
      <c r="H146" s="4">
        <v>6330</v>
      </c>
      <c r="I146" s="1">
        <f>IMABS(IMDIV(H146,IMPRODUCT(IMPRODUCT("2+0i",P146),L146)))</f>
        <v>4240.86824507161</v>
      </c>
      <c r="J146" s="1">
        <v>139</v>
      </c>
      <c r="K146" s="1" t="str">
        <f>COMPLEX(A146,B146)</f>
        <v>1</v>
      </c>
      <c r="L146" s="1" t="str">
        <f>COMPLEX(C146,D146)</f>
        <v>1.2</v>
      </c>
      <c r="M146" s="1" t="str">
        <f>COMPLEX(E146,F146)</f>
        <v>3.85-2E-002i</v>
      </c>
      <c r="N146" s="1" t="str">
        <f>COMPLEX(RADIANS(G146),0)</f>
        <v>1.22173047639603</v>
      </c>
      <c r="O146" s="1" t="str">
        <f>IMSQRT(IMSUB("1.0-0i",IMPRODUCT(IMSIN(N146),IMSIN(N146))))</f>
        <v>0.34202014332567</v>
      </c>
      <c r="P146" s="1" t="str">
        <f>IMDIV(IMSQRT(IMSUB(IMPRODUCT(L146,L146),IMPRODUCT(IMPRODUCT(K146,K146),IMSIN(N146)^2))),L146)</f>
        <v>0.621924532332519</v>
      </c>
      <c r="Q146" s="1" t="str">
        <f>IMDIV(IMSQRT(IMSUB(IMPRODUCT(M146,M146),IMPRODUCT(IMPRODUCT(K146,K146),IMSIN(N146)^2))),M146)</f>
        <v>0.969758644260474-3.19104068282549E-004i</v>
      </c>
      <c r="R146" s="1" t="str">
        <f>IMDIV(IMSUB(IMPRODUCT(L146,O146),IMPRODUCT(K146,P146)),IMSUM(IMPRODUCT(L146,O146),IMPRODUCT(K146,P146)))</f>
        <v>-0.204872984734696</v>
      </c>
      <c r="S146" s="1" t="str">
        <f>IMDIV(IMSUB(IMPRODUCT(K146,O146),IMPRODUCT(L146,P146)),IMSUM(IMPRODUCT(K146,O146),IMPRODUCT(L146,P146)))</f>
        <v>-0.371476896441682</v>
      </c>
      <c r="T146" s="1" t="str">
        <f>IMDIV(IMSUB(IMPRODUCT(M146,P146),IMPRODUCT(L146,Q146)),IMSUM(IMPRODUCT(M146,P146),IMPRODUCT(L146,Q146)))</f>
        <v>0.345892380941702-2.14178729229287E-003i</v>
      </c>
      <c r="U146" s="1" t="str">
        <f>IMDIV(IMSUB(IMPRODUCT(L146,P146),IMPRODUCT(M146,Q146)),IMSUM(IMPRODUCT(L146,P146),IMPRODUCT(M146,Q146)))</f>
        <v>-0.666823821668934+1.53382297014153E-003i</v>
      </c>
      <c r="V146" s="1" t="str">
        <f>IMPRODUCT(2*PI()*J146/H146,IMPRODUCT(L146,P146))</f>
        <v>0.102969805618568</v>
      </c>
      <c r="W146" s="1" t="str">
        <f>IMDIV(IMSUM(R146,IMPRODUCT(T146,IMEXP(IMPRODUCT("0-2i",V146)))),IMSUM(1,IMPRODUCT(R146,IMPRODUCT(T146,IMEXP(IMPRODUCT("0-2i",V146))))))</f>
        <v>0.141901547378549-8.05225928018467E-002i</v>
      </c>
      <c r="X146" s="1" t="str">
        <f>IMDIV(IMSUM(S146,IMPRODUCT(U146,IMEXP(IMPRODUCT("0-2i",V146)))),IMSUM(1,IMPRODUCT(S146,IMPRODUCT(U146,IMEXP(IMPRODUCT("0-2i",V146))))))</f>
        <v>-0.827323594311817+7.68618763310517E-002i</v>
      </c>
      <c r="Y146" s="1">
        <f>ATAN(IMABS(W146)/IMABS(X146))</f>
        <v>0.1938969884352327</v>
      </c>
      <c r="Z146" s="1">
        <f>IMAGINARY(IMLN(IMDIV(IMDIV(W146,X146),Y146)))</f>
        <v>2.71808625832216</v>
      </c>
      <c r="AA146" s="1">
        <f t="shared" si="6"/>
        <v>0</v>
      </c>
      <c r="AB146" s="1">
        <f t="shared" si="7"/>
        <v>0</v>
      </c>
      <c r="AC146" s="1">
        <f>DEGREES(IMABS(Y146))</f>
        <v>11.109479097635766</v>
      </c>
      <c r="AD146" s="1">
        <f t="shared" si="8"/>
        <v>155.73487095436542</v>
      </c>
    </row>
    <row r="147" spans="1:30" ht="14.25">
      <c r="A147" s="4">
        <v>1</v>
      </c>
      <c r="B147" s="5">
        <v>0</v>
      </c>
      <c r="C147" s="4">
        <v>1.2</v>
      </c>
      <c r="D147" s="5">
        <v>0</v>
      </c>
      <c r="E147" s="4">
        <v>3.85</v>
      </c>
      <c r="F147" s="4">
        <v>-0.02</v>
      </c>
      <c r="G147" s="4">
        <v>70</v>
      </c>
      <c r="H147" s="4">
        <v>6330</v>
      </c>
      <c r="I147" s="1">
        <f>IMABS(IMDIV(H147,IMPRODUCT(IMPRODUCT("2+0i",P147),L147)))</f>
        <v>4240.86824507161</v>
      </c>
      <c r="J147" s="1">
        <v>140</v>
      </c>
      <c r="K147" s="1" t="str">
        <f>COMPLEX(A147,B147)</f>
        <v>1</v>
      </c>
      <c r="L147" s="1" t="str">
        <f>COMPLEX(C147,D147)</f>
        <v>1.2</v>
      </c>
      <c r="M147" s="1" t="str">
        <f>COMPLEX(E147,F147)</f>
        <v>3.85-2E-002i</v>
      </c>
      <c r="N147" s="1" t="str">
        <f>COMPLEX(RADIANS(G147),0)</f>
        <v>1.22173047639603</v>
      </c>
      <c r="O147" s="1" t="str">
        <f>IMSQRT(IMSUB("1.0-0i",IMPRODUCT(IMSIN(N147),IMSIN(N147))))</f>
        <v>0.34202014332567</v>
      </c>
      <c r="P147" s="1" t="str">
        <f>IMDIV(IMSQRT(IMSUB(IMPRODUCT(L147,L147),IMPRODUCT(IMPRODUCT(K147,K147),IMSIN(N147)^2))),L147)</f>
        <v>0.621924532332519</v>
      </c>
      <c r="Q147" s="1" t="str">
        <f>IMDIV(IMSQRT(IMSUB(IMPRODUCT(M147,M147),IMPRODUCT(IMPRODUCT(K147,K147),IMSIN(N147)^2))),M147)</f>
        <v>0.969758644260474-3.19104068282549E-004i</v>
      </c>
      <c r="R147" s="1" t="str">
        <f>IMDIV(IMSUB(IMPRODUCT(L147,O147),IMPRODUCT(K147,P147)),IMSUM(IMPRODUCT(L147,O147),IMPRODUCT(K147,P147)))</f>
        <v>-0.204872984734696</v>
      </c>
      <c r="S147" s="1" t="str">
        <f>IMDIV(IMSUB(IMPRODUCT(K147,O147),IMPRODUCT(L147,P147)),IMSUM(IMPRODUCT(K147,O147),IMPRODUCT(L147,P147)))</f>
        <v>-0.371476896441682</v>
      </c>
      <c r="T147" s="1" t="str">
        <f>IMDIV(IMSUB(IMPRODUCT(M147,P147),IMPRODUCT(L147,Q147)),IMSUM(IMPRODUCT(M147,P147),IMPRODUCT(L147,Q147)))</f>
        <v>0.345892380941702-2.14178729229287E-003i</v>
      </c>
      <c r="U147" s="1" t="str">
        <f>IMDIV(IMSUB(IMPRODUCT(L147,P147),IMPRODUCT(M147,Q147)),IMSUM(IMPRODUCT(L147,P147),IMPRODUCT(M147,Q147)))</f>
        <v>-0.666823821668934+1.53382297014153E-003i</v>
      </c>
      <c r="V147" s="1" t="str">
        <f>IMPRODUCT(2*PI()*J147/H147,IMPRODUCT(L147,P147))</f>
        <v>0.103710595587047</v>
      </c>
      <c r="W147" s="1" t="str">
        <f>IMDIV(IMSUM(R147,IMPRODUCT(T147,IMEXP(IMPRODUCT("0-2i",V147)))),IMSUM(1,IMPRODUCT(R147,IMPRODUCT(T147,IMEXP(IMPRODUCT("0-2i",V147))))))</f>
        <v>0.141764088566105-8.10722819446132E-002i</v>
      </c>
      <c r="X147" s="1" t="str">
        <f>IMDIV(IMSUM(S147,IMPRODUCT(U147,IMEXP(IMPRODUCT("0-2i",V147)))),IMSUM(1,IMPRODUCT(S147,IMPRODUCT(U147,IMEXP(IMPRODUCT("0-2i",V147))))))</f>
        <v>-0.827254209241055+7.74083436614205E-002i</v>
      </c>
      <c r="Y147" s="1">
        <f>ATAN(IMABS(W147)/IMABS(X147))</f>
        <v>0.19407806000364172</v>
      </c>
      <c r="Z147" s="1">
        <f>IMAGINARY(IMLN(IMDIV(IMDIV(W147,X147),Y147)))</f>
        <v>2.71540599236625</v>
      </c>
      <c r="AA147" s="1">
        <f t="shared" si="6"/>
        <v>0</v>
      </c>
      <c r="AB147" s="1">
        <f t="shared" si="7"/>
        <v>0</v>
      </c>
      <c r="AC147" s="1">
        <f>DEGREES(IMABS(Y147))</f>
        <v>11.119853734295416</v>
      </c>
      <c r="AD147" s="1">
        <f t="shared" si="8"/>
        <v>155.58130302711916</v>
      </c>
    </row>
    <row r="148" spans="1:30" ht="14.25">
      <c r="A148" s="4">
        <v>1</v>
      </c>
      <c r="B148" s="5">
        <v>0</v>
      </c>
      <c r="C148" s="4">
        <v>1.2</v>
      </c>
      <c r="D148" s="5">
        <v>0</v>
      </c>
      <c r="E148" s="4">
        <v>3.85</v>
      </c>
      <c r="F148" s="4">
        <v>-0.02</v>
      </c>
      <c r="G148" s="4">
        <v>70</v>
      </c>
      <c r="H148" s="4">
        <v>6330</v>
      </c>
      <c r="I148" s="1">
        <f>IMABS(IMDIV(H148,IMPRODUCT(IMPRODUCT("2+0i",P148),L148)))</f>
        <v>4240.86824507161</v>
      </c>
      <c r="J148" s="1">
        <v>141</v>
      </c>
      <c r="K148" s="1" t="str">
        <f>COMPLEX(A148,B148)</f>
        <v>1</v>
      </c>
      <c r="L148" s="1" t="str">
        <f>COMPLEX(C148,D148)</f>
        <v>1.2</v>
      </c>
      <c r="M148" s="1" t="str">
        <f>COMPLEX(E148,F148)</f>
        <v>3.85-2E-002i</v>
      </c>
      <c r="N148" s="1" t="str">
        <f>COMPLEX(RADIANS(G148),0)</f>
        <v>1.22173047639603</v>
      </c>
      <c r="O148" s="1" t="str">
        <f>IMSQRT(IMSUB("1.0-0i",IMPRODUCT(IMSIN(N148),IMSIN(N148))))</f>
        <v>0.34202014332567</v>
      </c>
      <c r="P148" s="1" t="str">
        <f>IMDIV(IMSQRT(IMSUB(IMPRODUCT(L148,L148),IMPRODUCT(IMPRODUCT(K148,K148),IMSIN(N148)^2))),L148)</f>
        <v>0.621924532332519</v>
      </c>
      <c r="Q148" s="1" t="str">
        <f>IMDIV(IMSQRT(IMSUB(IMPRODUCT(M148,M148),IMPRODUCT(IMPRODUCT(K148,K148),IMSIN(N148)^2))),M148)</f>
        <v>0.969758644260474-3.19104068282549E-004i</v>
      </c>
      <c r="R148" s="1" t="str">
        <f>IMDIV(IMSUB(IMPRODUCT(L148,O148),IMPRODUCT(K148,P148)),IMSUM(IMPRODUCT(L148,O148),IMPRODUCT(K148,P148)))</f>
        <v>-0.204872984734696</v>
      </c>
      <c r="S148" s="1" t="str">
        <f>IMDIV(IMSUB(IMPRODUCT(K148,O148),IMPRODUCT(L148,P148)),IMSUM(IMPRODUCT(K148,O148),IMPRODUCT(L148,P148)))</f>
        <v>-0.371476896441682</v>
      </c>
      <c r="T148" s="1" t="str">
        <f>IMDIV(IMSUB(IMPRODUCT(M148,P148),IMPRODUCT(L148,Q148)),IMSUM(IMPRODUCT(M148,P148),IMPRODUCT(L148,Q148)))</f>
        <v>0.345892380941702-2.14178729229287E-003i</v>
      </c>
      <c r="U148" s="1" t="str">
        <f>IMDIV(IMSUB(IMPRODUCT(L148,P148),IMPRODUCT(M148,Q148)),IMSUM(IMPRODUCT(L148,P148),IMPRODUCT(M148,Q148)))</f>
        <v>-0.666823821668934+1.53382297014153E-003i</v>
      </c>
      <c r="V148" s="1" t="str">
        <f>IMPRODUCT(2*PI()*J148/H148,IMPRODUCT(L148,P148))</f>
        <v>0.104451385555526</v>
      </c>
      <c r="W148" s="1" t="str">
        <f>IMDIV(IMSUM(R148,IMPRODUCT(T148,IMEXP(IMPRODUCT("0-2i",V148)))),IMSUM(1,IMPRODUCT(R148,IMPRODUCT(T148,IMEXP(IMPRODUCT("0-2i",V148))))))</f>
        <v>0.141625701913351-8.16217082162514E-002i</v>
      </c>
      <c r="X148" s="1" t="str">
        <f>IMDIV(IMSUM(S148,IMPRODUCT(U148,IMEXP(IMPRODUCT("0-2i",V148)))),IMSUM(1,IMPRODUCT(S148,IMPRODUCT(U148,IMEXP(IMPRODUCT("0-2i",V148))))))</f>
        <v>-0.827184325704908+7.79548023672149E-002i</v>
      </c>
      <c r="Y148" s="1">
        <f>ATAN(IMABS(W148)/IMABS(X148))</f>
        <v>0.19426018391226754</v>
      </c>
      <c r="Z148" s="1">
        <f>IMAGINARY(IMLN(IMDIV(IMDIV(W148,X148),Y148)))</f>
        <v>2.712730641113</v>
      </c>
      <c r="AA148" s="1">
        <f t="shared" si="6"/>
        <v>0</v>
      </c>
      <c r="AB148" s="1">
        <f t="shared" si="7"/>
        <v>0</v>
      </c>
      <c r="AC148" s="1">
        <f>DEGREES(IMABS(Y148))</f>
        <v>11.130288665608102</v>
      </c>
      <c r="AD148" s="1">
        <f t="shared" si="8"/>
        <v>155.42801669159292</v>
      </c>
    </row>
    <row r="149" spans="1:30" ht="14.25">
      <c r="A149" s="4">
        <v>1</v>
      </c>
      <c r="B149" s="5">
        <v>0</v>
      </c>
      <c r="C149" s="4">
        <v>1.2</v>
      </c>
      <c r="D149" s="5">
        <v>0</v>
      </c>
      <c r="E149" s="4">
        <v>3.85</v>
      </c>
      <c r="F149" s="4">
        <v>-0.02</v>
      </c>
      <c r="G149" s="4">
        <v>70</v>
      </c>
      <c r="H149" s="4">
        <v>6330</v>
      </c>
      <c r="I149" s="1">
        <f>IMABS(IMDIV(H149,IMPRODUCT(IMPRODUCT("2+0i",P149),L149)))</f>
        <v>4240.86824507161</v>
      </c>
      <c r="J149" s="1">
        <v>142</v>
      </c>
      <c r="K149" s="1" t="str">
        <f>COMPLEX(A149,B149)</f>
        <v>1</v>
      </c>
      <c r="L149" s="1" t="str">
        <f>COMPLEX(C149,D149)</f>
        <v>1.2</v>
      </c>
      <c r="M149" s="1" t="str">
        <f>COMPLEX(E149,F149)</f>
        <v>3.85-2E-002i</v>
      </c>
      <c r="N149" s="1" t="str">
        <f>COMPLEX(RADIANS(G149),0)</f>
        <v>1.22173047639603</v>
      </c>
      <c r="O149" s="1" t="str">
        <f>IMSQRT(IMSUB("1.0-0i",IMPRODUCT(IMSIN(N149),IMSIN(N149))))</f>
        <v>0.34202014332567</v>
      </c>
      <c r="P149" s="1" t="str">
        <f>IMDIV(IMSQRT(IMSUB(IMPRODUCT(L149,L149),IMPRODUCT(IMPRODUCT(K149,K149),IMSIN(N149)^2))),L149)</f>
        <v>0.621924532332519</v>
      </c>
      <c r="Q149" s="1" t="str">
        <f>IMDIV(IMSQRT(IMSUB(IMPRODUCT(M149,M149),IMPRODUCT(IMPRODUCT(K149,K149),IMSIN(N149)^2))),M149)</f>
        <v>0.969758644260474-3.19104068282549E-004i</v>
      </c>
      <c r="R149" s="1" t="str">
        <f>IMDIV(IMSUB(IMPRODUCT(L149,O149),IMPRODUCT(K149,P149)),IMSUM(IMPRODUCT(L149,O149),IMPRODUCT(K149,P149)))</f>
        <v>-0.204872984734696</v>
      </c>
      <c r="S149" s="1" t="str">
        <f>IMDIV(IMSUB(IMPRODUCT(K149,O149),IMPRODUCT(L149,P149)),IMSUM(IMPRODUCT(K149,O149),IMPRODUCT(L149,P149)))</f>
        <v>-0.371476896441682</v>
      </c>
      <c r="T149" s="1" t="str">
        <f>IMDIV(IMSUB(IMPRODUCT(M149,P149),IMPRODUCT(L149,Q149)),IMSUM(IMPRODUCT(M149,P149),IMPRODUCT(L149,Q149)))</f>
        <v>0.345892380941702-2.14178729229287E-003i</v>
      </c>
      <c r="U149" s="1" t="str">
        <f>IMDIV(IMSUB(IMPRODUCT(L149,P149),IMPRODUCT(M149,Q149)),IMSUM(IMPRODUCT(L149,P149),IMPRODUCT(M149,Q149)))</f>
        <v>-0.666823821668934+1.53382297014153E-003i</v>
      </c>
      <c r="V149" s="1" t="str">
        <f>IMPRODUCT(2*PI()*J149/H149,IMPRODUCT(L149,P149))</f>
        <v>0.105192175524004</v>
      </c>
      <c r="W149" s="1" t="str">
        <f>IMDIV(IMSUM(R149,IMPRODUCT(T149,IMEXP(IMPRODUCT("0-2i",V149)))),IMSUM(1,IMPRODUCT(R149,IMPRODUCT(T149,IMEXP(IMPRODUCT("0-2i",V149))))))</f>
        <v>0.141486388013135-8.21708698732784E-002i</v>
      </c>
      <c r="X149" s="1" t="str">
        <f>IMDIV(IMSUM(S149,IMPRODUCT(U149,IMEXP(IMPRODUCT("0-2i",V149)))),IMSUM(1,IMPRODUCT(S149,IMPRODUCT(U149,IMEXP(IMPRODUCT("0-2i",V149))))))</f>
        <v>-0.827113943564166+7.85012523741703E-002i</v>
      </c>
      <c r="Y149" s="1">
        <f>ATAN(IMABS(W149)/IMABS(X149))</f>
        <v>0.19444335643773344</v>
      </c>
      <c r="Z149" s="1">
        <f>IMAGINARY(IMLN(IMDIV(IMDIV(W149,X149),Y149)))</f>
        <v>2.71006021953486</v>
      </c>
      <c r="AA149" s="1">
        <f t="shared" si="6"/>
        <v>0</v>
      </c>
      <c r="AB149" s="1">
        <f t="shared" si="7"/>
        <v>0</v>
      </c>
      <c r="AC149" s="1">
        <f>DEGREES(IMABS(Y149))</f>
        <v>11.140783678240052</v>
      </c>
      <c r="AD149" s="1">
        <f t="shared" si="8"/>
        <v>155.27501280564482</v>
      </c>
    </row>
    <row r="150" spans="1:30" ht="14.25">
      <c r="A150" s="4">
        <v>1</v>
      </c>
      <c r="B150" s="5">
        <v>0</v>
      </c>
      <c r="C150" s="4">
        <v>1.2</v>
      </c>
      <c r="D150" s="5">
        <v>0</v>
      </c>
      <c r="E150" s="4">
        <v>3.85</v>
      </c>
      <c r="F150" s="4">
        <v>-0.02</v>
      </c>
      <c r="G150" s="4">
        <v>70</v>
      </c>
      <c r="H150" s="4">
        <v>6330</v>
      </c>
      <c r="I150" s="1">
        <f>IMABS(IMDIV(H150,IMPRODUCT(IMPRODUCT("2+0i",P150),L150)))</f>
        <v>4240.86824507161</v>
      </c>
      <c r="J150" s="1">
        <v>143</v>
      </c>
      <c r="K150" s="1" t="str">
        <f>COMPLEX(A150,B150)</f>
        <v>1</v>
      </c>
      <c r="L150" s="1" t="str">
        <f>COMPLEX(C150,D150)</f>
        <v>1.2</v>
      </c>
      <c r="M150" s="1" t="str">
        <f>COMPLEX(E150,F150)</f>
        <v>3.85-2E-002i</v>
      </c>
      <c r="N150" s="1" t="str">
        <f>COMPLEX(RADIANS(G150),0)</f>
        <v>1.22173047639603</v>
      </c>
      <c r="O150" s="1" t="str">
        <f>IMSQRT(IMSUB("1.0-0i",IMPRODUCT(IMSIN(N150),IMSIN(N150))))</f>
        <v>0.34202014332567</v>
      </c>
      <c r="P150" s="1" t="str">
        <f>IMDIV(IMSQRT(IMSUB(IMPRODUCT(L150,L150),IMPRODUCT(IMPRODUCT(K150,K150),IMSIN(N150)^2))),L150)</f>
        <v>0.621924532332519</v>
      </c>
      <c r="Q150" s="1" t="str">
        <f>IMDIV(IMSQRT(IMSUB(IMPRODUCT(M150,M150),IMPRODUCT(IMPRODUCT(K150,K150),IMSIN(N150)^2))),M150)</f>
        <v>0.969758644260474-3.19104068282549E-004i</v>
      </c>
      <c r="R150" s="1" t="str">
        <f>IMDIV(IMSUB(IMPRODUCT(L150,O150),IMPRODUCT(K150,P150)),IMSUM(IMPRODUCT(L150,O150),IMPRODUCT(K150,P150)))</f>
        <v>-0.204872984734696</v>
      </c>
      <c r="S150" s="1" t="str">
        <f>IMDIV(IMSUB(IMPRODUCT(K150,O150),IMPRODUCT(L150,P150)),IMSUM(IMPRODUCT(K150,O150),IMPRODUCT(L150,P150)))</f>
        <v>-0.371476896441682</v>
      </c>
      <c r="T150" s="1" t="str">
        <f>IMDIV(IMSUB(IMPRODUCT(M150,P150),IMPRODUCT(L150,Q150)),IMSUM(IMPRODUCT(M150,P150),IMPRODUCT(L150,Q150)))</f>
        <v>0.345892380941702-2.14178729229287E-003i</v>
      </c>
      <c r="U150" s="1" t="str">
        <f>IMDIV(IMSUB(IMPRODUCT(L150,P150),IMPRODUCT(M150,Q150)),IMSUM(IMPRODUCT(L150,P150),IMPRODUCT(M150,Q150)))</f>
        <v>-0.666823821668934+1.53382297014153E-003i</v>
      </c>
      <c r="V150" s="1" t="str">
        <f>IMPRODUCT(2*PI()*J150/H150,IMPRODUCT(L150,P150))</f>
        <v>0.105932965492483</v>
      </c>
      <c r="W150" s="1" t="str">
        <f>IMDIV(IMSUM(R150,IMPRODUCT(T150,IMEXP(IMPRODUCT("0-2i",V150)))),IMSUM(1,IMPRODUCT(R150,IMPRODUCT(T150,IMEXP(IMPRODUCT("0-2i",V150))))))</f>
        <v>0.141346147462137-8.27197651738363E-002i</v>
      </c>
      <c r="X150" s="1" t="str">
        <f>IMDIV(IMSUM(S150,IMPRODUCT(U150,IMEXP(IMPRODUCT("0-2i",V150)))),IMSUM(1,IMPRODUCT(S150,IMPRODUCT(U150,IMEXP(IMPRODUCT("0-2i",V150))))))</f>
        <v>-0.827043062678671+7.90476936077398E-002i</v>
      </c>
      <c r="Y150" s="1">
        <f>ATAN(IMABS(W150)/IMABS(X150))</f>
        <v>0.19462757384903698</v>
      </c>
      <c r="Z150" s="1">
        <f>IMAGINARY(IMLN(IMDIV(IMDIV(W150,X150),Y150)))</f>
        <v>2.70739474232297</v>
      </c>
      <c r="AA150" s="1">
        <f t="shared" si="6"/>
        <v>0</v>
      </c>
      <c r="AB150" s="1">
        <f t="shared" si="7"/>
        <v>0</v>
      </c>
      <c r="AC150" s="1">
        <f>DEGREES(IMABS(Y150))</f>
        <v>11.15133855842057</v>
      </c>
      <c r="AD150" s="1">
        <f t="shared" si="8"/>
        <v>155.1222922110152</v>
      </c>
    </row>
    <row r="151" spans="1:8" ht="14.25">
      <c r="A151" s="4"/>
      <c r="B151" s="5"/>
      <c r="C151" s="4"/>
      <c r="D151" s="5"/>
      <c r="E151" s="4"/>
      <c r="F151" s="4"/>
      <c r="G151" s="4"/>
      <c r="H151" s="4"/>
    </row>
    <row r="152" spans="1:8" ht="14.25">
      <c r="A152" s="4"/>
      <c r="B152" s="5"/>
      <c r="C152" s="4"/>
      <c r="D152" s="5"/>
      <c r="E152" s="4"/>
      <c r="F152" s="4"/>
      <c r="G152" s="4"/>
      <c r="H152" s="4"/>
    </row>
    <row r="153" spans="1:8" ht="14.25">
      <c r="A153" s="4"/>
      <c r="B153" s="5"/>
      <c r="C153" s="4"/>
      <c r="D153" s="5"/>
      <c r="E153" s="4"/>
      <c r="F153" s="4"/>
      <c r="G153" s="4"/>
      <c r="H153" s="4"/>
    </row>
    <row r="154" spans="1:8" ht="14.25">
      <c r="A154" s="4"/>
      <c r="B154" s="5"/>
      <c r="C154" s="4"/>
      <c r="D154" s="5"/>
      <c r="E154" s="4"/>
      <c r="F154" s="4"/>
      <c r="G154" s="4"/>
      <c r="H154" s="4"/>
    </row>
    <row r="155" spans="1:8" ht="14.25">
      <c r="A155" s="4"/>
      <c r="B155" s="5"/>
      <c r="C155" s="4"/>
      <c r="D155" s="5"/>
      <c r="E155" s="4"/>
      <c r="F155" s="4"/>
      <c r="G155" s="4"/>
      <c r="H155" s="4"/>
    </row>
    <row r="156" spans="1:8" ht="14.25">
      <c r="A156" s="4"/>
      <c r="B156" s="5"/>
      <c r="C156" s="4"/>
      <c r="D156" s="5"/>
      <c r="E156" s="4"/>
      <c r="F156" s="4"/>
      <c r="G156" s="4"/>
      <c r="H156" s="4"/>
    </row>
    <row r="157" spans="1:8" ht="14.25">
      <c r="A157" s="4"/>
      <c r="B157" s="5"/>
      <c r="C157" s="4"/>
      <c r="D157" s="5"/>
      <c r="E157" s="4"/>
      <c r="F157" s="4"/>
      <c r="G157" s="4"/>
      <c r="H157" s="4"/>
    </row>
    <row r="158" spans="1:8" ht="14.25">
      <c r="A158" s="4"/>
      <c r="B158" s="5"/>
      <c r="C158" s="4"/>
      <c r="D158" s="5"/>
      <c r="E158" s="4"/>
      <c r="F158" s="4"/>
      <c r="G158" s="4"/>
      <c r="H158" s="4"/>
    </row>
    <row r="159" spans="1:8" ht="14.25">
      <c r="A159" s="4"/>
      <c r="B159" s="5"/>
      <c r="C159" s="4"/>
      <c r="D159" s="5"/>
      <c r="E159" s="4"/>
      <c r="F159" s="4"/>
      <c r="G159" s="4"/>
      <c r="H159" s="4"/>
    </row>
    <row r="160" spans="1:8" ht="14.25">
      <c r="A160" s="4"/>
      <c r="B160" s="5"/>
      <c r="C160" s="4"/>
      <c r="D160" s="5"/>
      <c r="E160" s="4"/>
      <c r="F160" s="4"/>
      <c r="G160" s="4"/>
      <c r="H160" s="4"/>
    </row>
    <row r="161" spans="1:8" ht="14.25">
      <c r="A161" s="4"/>
      <c r="B161" s="5"/>
      <c r="C161" s="4"/>
      <c r="D161" s="5"/>
      <c r="E161" s="4"/>
      <c r="F161" s="4"/>
      <c r="G161" s="4"/>
      <c r="H161" s="4"/>
    </row>
    <row r="162" spans="1:8" ht="14.25">
      <c r="A162" s="4"/>
      <c r="B162" s="5"/>
      <c r="C162" s="4"/>
      <c r="D162" s="5"/>
      <c r="E162" s="4"/>
      <c r="F162" s="4"/>
      <c r="G162" s="4"/>
      <c r="H162" s="4"/>
    </row>
    <row r="163" spans="1:8" ht="14.25">
      <c r="A163" s="4"/>
      <c r="B163" s="5"/>
      <c r="C163" s="4"/>
      <c r="D163" s="5"/>
      <c r="E163" s="4"/>
      <c r="F163" s="4"/>
      <c r="G163" s="4"/>
      <c r="H163" s="4"/>
    </row>
    <row r="164" spans="1:8" ht="14.25">
      <c r="A164" s="4"/>
      <c r="B164" s="5"/>
      <c r="C164" s="4"/>
      <c r="D164" s="5"/>
      <c r="E164" s="4"/>
      <c r="F164" s="4"/>
      <c r="G164" s="4"/>
      <c r="H164" s="4"/>
    </row>
    <row r="165" spans="1:8" ht="14.25">
      <c r="A165" s="4"/>
      <c r="B165" s="5"/>
      <c r="C165" s="4"/>
      <c r="D165" s="5"/>
      <c r="E165" s="4"/>
      <c r="F165" s="4"/>
      <c r="G165" s="4"/>
      <c r="H165" s="4"/>
    </row>
    <row r="166" spans="1:8" ht="14.25">
      <c r="A166" s="4"/>
      <c r="B166" s="5"/>
      <c r="C166" s="4"/>
      <c r="D166" s="5"/>
      <c r="E166" s="4"/>
      <c r="F166" s="4"/>
      <c r="G166" s="4"/>
      <c r="H166" s="4"/>
    </row>
    <row r="167" spans="1:8" ht="14.25">
      <c r="A167" s="4"/>
      <c r="B167" s="5"/>
      <c r="C167" s="4"/>
      <c r="D167" s="5"/>
      <c r="E167" s="4"/>
      <c r="F167" s="4"/>
      <c r="G167" s="4"/>
      <c r="H167" s="4"/>
    </row>
    <row r="168" spans="1:8" ht="14.25">
      <c r="A168" s="4"/>
      <c r="B168" s="5"/>
      <c r="C168" s="4"/>
      <c r="D168" s="5"/>
      <c r="E168" s="4"/>
      <c r="F168" s="4"/>
      <c r="G168" s="4"/>
      <c r="H168" s="4"/>
    </row>
    <row r="169" spans="1:8" ht="14.25">
      <c r="A169" s="4"/>
      <c r="B169" s="5"/>
      <c r="C169" s="4"/>
      <c r="D169" s="5"/>
      <c r="E169" s="4"/>
      <c r="F169" s="4"/>
      <c r="G169" s="4"/>
      <c r="H169" s="4"/>
    </row>
    <row r="170" spans="1:8" ht="14.25">
      <c r="A170" s="4"/>
      <c r="B170" s="5"/>
      <c r="C170" s="4"/>
      <c r="D170" s="5"/>
      <c r="E170" s="4"/>
      <c r="F170" s="4"/>
      <c r="G170" s="4"/>
      <c r="H170" s="4"/>
    </row>
    <row r="171" spans="1:8" ht="14.25">
      <c r="A171" s="4"/>
      <c r="B171" s="5"/>
      <c r="C171" s="4"/>
      <c r="D171" s="5"/>
      <c r="E171" s="4"/>
      <c r="F171" s="4"/>
      <c r="G171" s="4"/>
      <c r="H171" s="4"/>
    </row>
    <row r="172" spans="1:8" ht="14.25">
      <c r="A172" s="4"/>
      <c r="B172" s="5"/>
      <c r="C172" s="4"/>
      <c r="D172" s="5"/>
      <c r="E172" s="4"/>
      <c r="F172" s="4"/>
      <c r="G172" s="4"/>
      <c r="H172" s="4"/>
    </row>
    <row r="173" spans="1:8" ht="14.25">
      <c r="A173" s="4"/>
      <c r="B173" s="5"/>
      <c r="C173" s="4"/>
      <c r="D173" s="5"/>
      <c r="E173" s="4"/>
      <c r="F173" s="4"/>
      <c r="G173" s="4"/>
      <c r="H173" s="4"/>
    </row>
    <row r="174" spans="1:8" ht="14.25">
      <c r="A174" s="4"/>
      <c r="B174" s="5"/>
      <c r="C174" s="4"/>
      <c r="D174" s="5"/>
      <c r="E174" s="4"/>
      <c r="F174" s="4"/>
      <c r="G174" s="4"/>
      <c r="H174" s="4"/>
    </row>
    <row r="175" spans="1:8" ht="14.25">
      <c r="A175" s="4"/>
      <c r="B175" s="5"/>
      <c r="C175" s="4"/>
      <c r="D175" s="5"/>
      <c r="E175" s="4"/>
      <c r="F175" s="4"/>
      <c r="G175" s="4"/>
      <c r="H175" s="4"/>
    </row>
    <row r="176" spans="1:8" ht="14.25">
      <c r="A176" s="4"/>
      <c r="B176" s="5"/>
      <c r="C176" s="4"/>
      <c r="D176" s="5"/>
      <c r="E176" s="4"/>
      <c r="F176" s="4"/>
      <c r="G176" s="4"/>
      <c r="H176" s="4"/>
    </row>
    <row r="177" spans="1:8" ht="14.25">
      <c r="A177" s="4"/>
      <c r="B177" s="5"/>
      <c r="C177" s="4"/>
      <c r="D177" s="5"/>
      <c r="E177" s="4"/>
      <c r="F177" s="4"/>
      <c r="G177" s="4"/>
      <c r="H177" s="4"/>
    </row>
    <row r="178" spans="1:8" ht="14.25">
      <c r="A178" s="4"/>
      <c r="B178" s="5"/>
      <c r="C178" s="4"/>
      <c r="D178" s="5"/>
      <c r="E178" s="4"/>
      <c r="F178" s="4"/>
      <c r="G178" s="4"/>
      <c r="H178" s="4"/>
    </row>
    <row r="179" spans="1:8" ht="14.25">
      <c r="A179" s="4"/>
      <c r="B179" s="5"/>
      <c r="C179" s="4"/>
      <c r="D179" s="5"/>
      <c r="E179" s="4"/>
      <c r="F179" s="4"/>
      <c r="G179" s="4"/>
      <c r="H179" s="4"/>
    </row>
    <row r="180" spans="1:8" ht="14.25">
      <c r="A180" s="4"/>
      <c r="B180" s="5"/>
      <c r="C180" s="4"/>
      <c r="D180" s="5"/>
      <c r="E180" s="4"/>
      <c r="F180" s="4"/>
      <c r="G180" s="4"/>
      <c r="H180" s="4"/>
    </row>
    <row r="181" spans="1:8" ht="14.25">
      <c r="A181" s="4"/>
      <c r="B181" s="5"/>
      <c r="C181" s="4"/>
      <c r="D181" s="5"/>
      <c r="E181" s="4"/>
      <c r="F181" s="4"/>
      <c r="G181" s="4"/>
      <c r="H181" s="4"/>
    </row>
    <row r="182" spans="1:8" ht="14.25">
      <c r="A182" s="4"/>
      <c r="B182" s="5"/>
      <c r="C182" s="4"/>
      <c r="D182" s="5"/>
      <c r="E182" s="4"/>
      <c r="F182" s="4"/>
      <c r="G182" s="4"/>
      <c r="H182" s="4"/>
    </row>
    <row r="183" spans="1:8" ht="14.25">
      <c r="A183" s="4"/>
      <c r="B183" s="5"/>
      <c r="C183" s="4"/>
      <c r="D183" s="5"/>
      <c r="E183" s="4"/>
      <c r="F183" s="4"/>
      <c r="G183" s="4"/>
      <c r="H183" s="4"/>
    </row>
    <row r="184" spans="1:8" ht="14.25">
      <c r="A184" s="4"/>
      <c r="B184" s="5"/>
      <c r="C184" s="4"/>
      <c r="D184" s="5"/>
      <c r="E184" s="4"/>
      <c r="F184" s="4"/>
      <c r="G184" s="4"/>
      <c r="H184" s="4"/>
    </row>
    <row r="185" spans="1:8" ht="14.25">
      <c r="A185" s="4"/>
      <c r="B185" s="5"/>
      <c r="C185" s="4"/>
      <c r="D185" s="5"/>
      <c r="E185" s="4"/>
      <c r="F185" s="4"/>
      <c r="G185" s="4"/>
      <c r="H185" s="4"/>
    </row>
    <row r="186" spans="1:8" ht="14.25">
      <c r="A186" s="4"/>
      <c r="B186" s="5"/>
      <c r="C186" s="4"/>
      <c r="D186" s="5"/>
      <c r="E186" s="4"/>
      <c r="F186" s="4"/>
      <c r="G186" s="4"/>
      <c r="H186" s="4"/>
    </row>
    <row r="187" spans="1:8" ht="14.25">
      <c r="A187" s="4"/>
      <c r="B187" s="5"/>
      <c r="C187" s="4"/>
      <c r="D187" s="5"/>
      <c r="E187" s="4"/>
      <c r="F187" s="4"/>
      <c r="G187" s="4"/>
      <c r="H187" s="4"/>
    </row>
    <row r="188" spans="1:8" ht="14.25">
      <c r="A188" s="4"/>
      <c r="B188" s="5"/>
      <c r="C188" s="4"/>
      <c r="D188" s="5"/>
      <c r="E188" s="4"/>
      <c r="F188" s="4"/>
      <c r="G188" s="4"/>
      <c r="H188" s="4"/>
    </row>
    <row r="189" spans="1:8" ht="14.25">
      <c r="A189" s="4"/>
      <c r="B189" s="5"/>
      <c r="C189" s="4"/>
      <c r="D189" s="5"/>
      <c r="E189" s="4"/>
      <c r="F189" s="4"/>
      <c r="G189" s="4"/>
      <c r="H189" s="4"/>
    </row>
    <row r="190" spans="1:8" ht="14.25">
      <c r="A190" s="4"/>
      <c r="B190" s="5"/>
      <c r="C190" s="4"/>
      <c r="D190" s="5"/>
      <c r="E190" s="4"/>
      <c r="F190" s="4"/>
      <c r="G190" s="4"/>
      <c r="H190" s="4"/>
    </row>
    <row r="191" spans="1:8" ht="14.25">
      <c r="A191" s="4"/>
      <c r="B191" s="5"/>
      <c r="C191" s="4"/>
      <c r="D191" s="5"/>
      <c r="E191" s="4"/>
      <c r="F191" s="4"/>
      <c r="G191" s="4"/>
      <c r="H191" s="4"/>
    </row>
    <row r="192" spans="1:8" ht="14.25">
      <c r="A192" s="4"/>
      <c r="B192" s="5"/>
      <c r="C192" s="4"/>
      <c r="D192" s="5"/>
      <c r="E192" s="4"/>
      <c r="F192" s="4"/>
      <c r="G192" s="4"/>
      <c r="H192" s="4"/>
    </row>
    <row r="193" spans="1:8" ht="14.25">
      <c r="A193" s="4"/>
      <c r="B193" s="5"/>
      <c r="C193" s="4"/>
      <c r="D193" s="5"/>
      <c r="E193" s="4"/>
      <c r="F193" s="4"/>
      <c r="G193" s="4"/>
      <c r="H193" s="4"/>
    </row>
    <row r="194" spans="1:8" ht="14.25">
      <c r="A194" s="4"/>
      <c r="B194" s="5"/>
      <c r="C194" s="4"/>
      <c r="D194" s="5"/>
      <c r="E194" s="4"/>
      <c r="F194" s="4"/>
      <c r="G194" s="4"/>
      <c r="H194" s="4"/>
    </row>
    <row r="195" spans="1:8" ht="14.25">
      <c r="A195" s="4"/>
      <c r="B195" s="5"/>
      <c r="C195" s="4"/>
      <c r="D195" s="5"/>
      <c r="E195" s="4"/>
      <c r="F195" s="4"/>
      <c r="G195" s="4"/>
      <c r="H195" s="4"/>
    </row>
    <row r="196" spans="1:8" ht="14.25">
      <c r="A196" s="4"/>
      <c r="B196" s="5"/>
      <c r="C196" s="4"/>
      <c r="D196" s="5"/>
      <c r="E196" s="4"/>
      <c r="F196" s="4"/>
      <c r="G196" s="4"/>
      <c r="H196" s="4"/>
    </row>
    <row r="197" spans="1:8" ht="14.25">
      <c r="A197" s="4"/>
      <c r="B197" s="5"/>
      <c r="C197" s="4"/>
      <c r="D197" s="5"/>
      <c r="E197" s="4"/>
      <c r="F197" s="4"/>
      <c r="G197" s="4"/>
      <c r="H197" s="4"/>
    </row>
    <row r="198" spans="1:8" ht="14.25">
      <c r="A198" s="4"/>
      <c r="B198" s="5"/>
      <c r="C198" s="4"/>
      <c r="D198" s="5"/>
      <c r="E198" s="4"/>
      <c r="F198" s="4"/>
      <c r="G198" s="4"/>
      <c r="H198" s="4"/>
    </row>
    <row r="199" spans="1:8" ht="14.25">
      <c r="A199" s="4"/>
      <c r="B199" s="5"/>
      <c r="C199" s="4"/>
      <c r="D199" s="5"/>
      <c r="E199" s="4"/>
      <c r="F199" s="4"/>
      <c r="G199" s="4"/>
      <c r="H199" s="4"/>
    </row>
    <row r="200" spans="1:8" ht="14.25">
      <c r="A200" s="4"/>
      <c r="B200" s="5"/>
      <c r="C200" s="4"/>
      <c r="D200" s="5"/>
      <c r="E200" s="4"/>
      <c r="F200" s="4"/>
      <c r="G200" s="4"/>
      <c r="H200" s="4"/>
    </row>
    <row r="201" spans="1:8" ht="14.25">
      <c r="A201" s="4"/>
      <c r="B201" s="5"/>
      <c r="C201" s="4"/>
      <c r="D201" s="5"/>
      <c r="E201" s="4"/>
      <c r="F201" s="4"/>
      <c r="G201" s="4"/>
      <c r="H201" s="4"/>
    </row>
    <row r="202" spans="1:8" ht="14.25">
      <c r="A202" s="4"/>
      <c r="B202" s="5"/>
      <c r="C202" s="4"/>
      <c r="D202" s="5"/>
      <c r="E202" s="4"/>
      <c r="F202" s="4"/>
      <c r="G202" s="4"/>
      <c r="H202" s="4"/>
    </row>
    <row r="203" spans="1:8" ht="14.25">
      <c r="A203" s="4"/>
      <c r="B203" s="5"/>
      <c r="C203" s="4"/>
      <c r="D203" s="5"/>
      <c r="E203" s="4"/>
      <c r="F203" s="4"/>
      <c r="G203" s="4"/>
      <c r="H203" s="4"/>
    </row>
    <row r="204" spans="1:8" ht="14.25">
      <c r="A204" s="4"/>
      <c r="B204" s="5"/>
      <c r="C204" s="4"/>
      <c r="D204" s="5"/>
      <c r="E204" s="4"/>
      <c r="F204" s="4"/>
      <c r="G204" s="4"/>
      <c r="H204" s="4"/>
    </row>
    <row r="205" spans="1:8" ht="14.25">
      <c r="A205" s="4"/>
      <c r="B205" s="5"/>
      <c r="C205" s="4"/>
      <c r="D205" s="5"/>
      <c r="E205" s="4"/>
      <c r="F205" s="4"/>
      <c r="G205" s="4"/>
      <c r="H205" s="4"/>
    </row>
    <row r="206" spans="1:8" ht="14.25">
      <c r="A206" s="4"/>
      <c r="B206" s="5"/>
      <c r="C206" s="4"/>
      <c r="D206" s="5"/>
      <c r="E206" s="4"/>
      <c r="F206" s="4"/>
      <c r="G206" s="4"/>
      <c r="H206" s="4"/>
    </row>
    <row r="207" spans="1:8" ht="14.25">
      <c r="A207" s="4"/>
      <c r="B207" s="5"/>
      <c r="C207" s="4"/>
      <c r="D207" s="5"/>
      <c r="E207" s="4"/>
      <c r="F207" s="4"/>
      <c r="G207" s="4"/>
      <c r="H207" s="4"/>
    </row>
    <row r="208" spans="1:8" ht="14.25">
      <c r="A208" s="4"/>
      <c r="B208" s="5"/>
      <c r="C208" s="4"/>
      <c r="D208" s="5"/>
      <c r="E208" s="4"/>
      <c r="F208" s="4"/>
      <c r="G208" s="4"/>
      <c r="H208" s="4"/>
    </row>
    <row r="209" spans="1:8" ht="14.25">
      <c r="A209" s="4"/>
      <c r="B209" s="5"/>
      <c r="C209" s="4"/>
      <c r="D209" s="5"/>
      <c r="E209" s="4"/>
      <c r="F209" s="4"/>
      <c r="G209" s="4"/>
      <c r="H209" s="4"/>
    </row>
    <row r="210" spans="1:8" ht="14.25">
      <c r="A210" s="4"/>
      <c r="B210" s="5"/>
      <c r="C210" s="4"/>
      <c r="D210" s="5"/>
      <c r="E210" s="4"/>
      <c r="F210" s="4"/>
      <c r="G210" s="4"/>
      <c r="H210" s="4"/>
    </row>
    <row r="211" spans="1:8" ht="14.25">
      <c r="A211" s="4"/>
      <c r="B211" s="5"/>
      <c r="C211" s="4"/>
      <c r="D211" s="5"/>
      <c r="E211" s="4"/>
      <c r="F211" s="4"/>
      <c r="G211" s="4"/>
      <c r="H211" s="4"/>
    </row>
    <row r="212" spans="1:8" ht="14.25">
      <c r="A212" s="4"/>
      <c r="B212" s="5"/>
      <c r="C212" s="4"/>
      <c r="D212" s="5"/>
      <c r="E212" s="4"/>
      <c r="F212" s="4"/>
      <c r="G212" s="4"/>
      <c r="H212" s="4"/>
    </row>
    <row r="213" spans="1:8" ht="14.25">
      <c r="A213" s="4"/>
      <c r="B213" s="5"/>
      <c r="C213" s="4"/>
      <c r="D213" s="5"/>
      <c r="E213" s="4"/>
      <c r="F213" s="4"/>
      <c r="G213" s="4"/>
      <c r="H213" s="4"/>
    </row>
    <row r="214" spans="1:8" ht="14.25">
      <c r="A214" s="4"/>
      <c r="B214" s="5"/>
      <c r="C214" s="4"/>
      <c r="D214" s="5"/>
      <c r="E214" s="4"/>
      <c r="F214" s="4"/>
      <c r="G214" s="4"/>
      <c r="H214" s="4"/>
    </row>
    <row r="215" spans="1:8" ht="14.25">
      <c r="A215" s="4"/>
      <c r="B215" s="5"/>
      <c r="C215" s="4"/>
      <c r="D215" s="5"/>
      <c r="E215" s="4"/>
      <c r="F215" s="4"/>
      <c r="G215" s="4"/>
      <c r="H215" s="4"/>
    </row>
    <row r="216" spans="1:8" ht="14.25">
      <c r="A216" s="4"/>
      <c r="B216" s="5"/>
      <c r="C216" s="4"/>
      <c r="D216" s="5"/>
      <c r="E216" s="4"/>
      <c r="F216" s="4"/>
      <c r="G216" s="4"/>
      <c r="H216" s="4"/>
    </row>
    <row r="217" spans="1:8" ht="14.25">
      <c r="A217" s="4"/>
      <c r="B217" s="5"/>
      <c r="C217" s="4"/>
      <c r="D217" s="5"/>
      <c r="E217" s="4"/>
      <c r="F217" s="4"/>
      <c r="G217" s="4"/>
      <c r="H217" s="4"/>
    </row>
    <row r="218" spans="1:8" ht="14.25">
      <c r="A218" s="4"/>
      <c r="B218" s="5"/>
      <c r="C218" s="4"/>
      <c r="D218" s="5"/>
      <c r="E218" s="4"/>
      <c r="F218" s="4"/>
      <c r="G218" s="4"/>
      <c r="H218" s="4"/>
    </row>
    <row r="219" spans="1:8" ht="14.25">
      <c r="A219" s="4"/>
      <c r="B219" s="5"/>
      <c r="C219" s="4"/>
      <c r="D219" s="5"/>
      <c r="E219" s="4"/>
      <c r="F219" s="4"/>
      <c r="G219" s="4"/>
      <c r="H219" s="4"/>
    </row>
    <row r="220" spans="1:8" ht="14.25">
      <c r="A220" s="4"/>
      <c r="B220" s="5"/>
      <c r="C220" s="4"/>
      <c r="D220" s="5"/>
      <c r="E220" s="4"/>
      <c r="F220" s="4"/>
      <c r="G220" s="4"/>
      <c r="H220" s="4"/>
    </row>
    <row r="221" spans="1:8" ht="14.25">
      <c r="A221" s="4"/>
      <c r="B221" s="5"/>
      <c r="C221" s="4"/>
      <c r="D221" s="5"/>
      <c r="E221" s="4"/>
      <c r="F221" s="4"/>
      <c r="G221" s="4"/>
      <c r="H221" s="4"/>
    </row>
    <row r="222" spans="1:8" ht="14.25">
      <c r="A222" s="4"/>
      <c r="B222" s="5"/>
      <c r="C222" s="4"/>
      <c r="D222" s="5"/>
      <c r="E222" s="4"/>
      <c r="F222" s="4"/>
      <c r="G222" s="4"/>
      <c r="H222" s="4"/>
    </row>
    <row r="223" spans="1:8" ht="14.25">
      <c r="A223" s="4"/>
      <c r="B223" s="5"/>
      <c r="C223" s="4"/>
      <c r="D223" s="5"/>
      <c r="E223" s="4"/>
      <c r="F223" s="4"/>
      <c r="G223" s="4"/>
      <c r="H223" s="4"/>
    </row>
    <row r="224" spans="1:8" ht="14.25">
      <c r="A224" s="4"/>
      <c r="B224" s="5"/>
      <c r="C224" s="4"/>
      <c r="D224" s="5"/>
      <c r="E224" s="4"/>
      <c r="F224" s="4"/>
      <c r="G224" s="4"/>
      <c r="H224" s="4"/>
    </row>
    <row r="225" spans="1:8" ht="14.25">
      <c r="A225" s="4"/>
      <c r="B225" s="5"/>
      <c r="C225" s="4"/>
      <c r="D225" s="5"/>
      <c r="E225" s="4"/>
      <c r="F225" s="4"/>
      <c r="G225" s="4"/>
      <c r="H225" s="4"/>
    </row>
    <row r="226" spans="1:8" ht="14.25">
      <c r="A226" s="4"/>
      <c r="B226" s="5"/>
      <c r="C226" s="4"/>
      <c r="D226" s="5"/>
      <c r="E226" s="4"/>
      <c r="F226" s="4"/>
      <c r="G226" s="4"/>
      <c r="H226" s="4"/>
    </row>
    <row r="227" spans="1:8" ht="14.25">
      <c r="A227" s="4"/>
      <c r="B227" s="5"/>
      <c r="C227" s="4"/>
      <c r="D227" s="5"/>
      <c r="E227" s="4"/>
      <c r="F227" s="4"/>
      <c r="G227" s="4"/>
      <c r="H227" s="4"/>
    </row>
    <row r="228" spans="1:8" ht="14.25">
      <c r="A228" s="4"/>
      <c r="B228" s="5"/>
      <c r="C228" s="4"/>
      <c r="D228" s="5"/>
      <c r="E228" s="4"/>
      <c r="F228" s="4"/>
      <c r="G228" s="4"/>
      <c r="H228" s="4"/>
    </row>
    <row r="229" spans="1:8" ht="14.25">
      <c r="A229" s="4"/>
      <c r="B229" s="5"/>
      <c r="C229" s="4"/>
      <c r="D229" s="5"/>
      <c r="E229" s="4"/>
      <c r="F229" s="4"/>
      <c r="G229" s="4"/>
      <c r="H229" s="4"/>
    </row>
    <row r="230" spans="1:8" ht="14.25">
      <c r="A230" s="4"/>
      <c r="B230" s="5"/>
      <c r="C230" s="4"/>
      <c r="D230" s="5"/>
      <c r="E230" s="4"/>
      <c r="F230" s="4"/>
      <c r="G230" s="4"/>
      <c r="H230" s="4"/>
    </row>
    <row r="231" spans="1:8" ht="14.25">
      <c r="A231" s="4"/>
      <c r="B231" s="5"/>
      <c r="C231" s="4"/>
      <c r="D231" s="5"/>
      <c r="E231" s="4"/>
      <c r="F231" s="4"/>
      <c r="G231" s="4"/>
      <c r="H231" s="4"/>
    </row>
    <row r="232" spans="1:8" ht="14.25">
      <c r="A232" s="4"/>
      <c r="B232" s="5"/>
      <c r="C232" s="4"/>
      <c r="D232" s="5"/>
      <c r="E232" s="4"/>
      <c r="F232" s="4"/>
      <c r="G232" s="4"/>
      <c r="H232" s="4"/>
    </row>
    <row r="233" spans="1:8" ht="14.25">
      <c r="A233" s="4"/>
      <c r="B233" s="5"/>
      <c r="C233" s="4"/>
      <c r="D233" s="5"/>
      <c r="E233" s="4"/>
      <c r="F233" s="4"/>
      <c r="G233" s="4"/>
      <c r="H233" s="4"/>
    </row>
    <row r="234" spans="1:8" ht="14.25">
      <c r="A234" s="4"/>
      <c r="B234" s="5"/>
      <c r="C234" s="4"/>
      <c r="D234" s="5"/>
      <c r="E234" s="4"/>
      <c r="F234" s="4"/>
      <c r="G234" s="4"/>
      <c r="H234" s="4"/>
    </row>
    <row r="235" spans="1:8" ht="14.25">
      <c r="A235" s="4"/>
      <c r="B235" s="5"/>
      <c r="C235" s="4"/>
      <c r="D235" s="5"/>
      <c r="E235" s="4"/>
      <c r="F235" s="4"/>
      <c r="G235" s="4"/>
      <c r="H235" s="4"/>
    </row>
    <row r="236" spans="1:8" ht="14.25">
      <c r="A236" s="4"/>
      <c r="B236" s="5"/>
      <c r="C236" s="4"/>
      <c r="D236" s="5"/>
      <c r="E236" s="4"/>
      <c r="F236" s="4"/>
      <c r="G236" s="4"/>
      <c r="H236" s="4"/>
    </row>
    <row r="237" spans="1:8" ht="14.25">
      <c r="A237" s="4"/>
      <c r="B237" s="5"/>
      <c r="C237" s="4"/>
      <c r="D237" s="5"/>
      <c r="E237" s="4"/>
      <c r="F237" s="4"/>
      <c r="G237" s="4"/>
      <c r="H237" s="4"/>
    </row>
    <row r="238" spans="1:8" ht="14.25">
      <c r="A238" s="4"/>
      <c r="B238" s="5"/>
      <c r="C238" s="4"/>
      <c r="D238" s="5"/>
      <c r="E238" s="4"/>
      <c r="F238" s="4"/>
      <c r="G238" s="4"/>
      <c r="H238" s="4"/>
    </row>
    <row r="239" spans="1:8" ht="14.25">
      <c r="A239" s="4"/>
      <c r="B239" s="5"/>
      <c r="C239" s="4"/>
      <c r="D239" s="5"/>
      <c r="E239" s="4"/>
      <c r="F239" s="4"/>
      <c r="G239" s="4"/>
      <c r="H239" s="4"/>
    </row>
    <row r="240" spans="1:8" ht="14.25">
      <c r="A240" s="4"/>
      <c r="B240" s="5"/>
      <c r="C240" s="4"/>
      <c r="D240" s="5"/>
      <c r="E240" s="4"/>
      <c r="F240" s="4"/>
      <c r="G240" s="4"/>
      <c r="H240" s="4"/>
    </row>
    <row r="241" spans="1:8" ht="14.25">
      <c r="A241" s="4"/>
      <c r="B241" s="5"/>
      <c r="C241" s="4"/>
      <c r="D241" s="5"/>
      <c r="E241" s="4"/>
      <c r="F241" s="4"/>
      <c r="G241" s="4"/>
      <c r="H241" s="4"/>
    </row>
    <row r="242" spans="1:8" ht="14.25">
      <c r="A242" s="4"/>
      <c r="B242" s="5"/>
      <c r="C242" s="4"/>
      <c r="D242" s="5"/>
      <c r="E242" s="4"/>
      <c r="F242" s="4"/>
      <c r="G242" s="4"/>
      <c r="H242" s="4"/>
    </row>
    <row r="243" spans="1:8" ht="14.25">
      <c r="A243" s="4"/>
      <c r="B243" s="5"/>
      <c r="C243" s="4"/>
      <c r="D243" s="5"/>
      <c r="E243" s="4"/>
      <c r="F243" s="4"/>
      <c r="G243" s="4"/>
      <c r="H243" s="4"/>
    </row>
    <row r="244" spans="1:8" ht="14.25">
      <c r="A244" s="4"/>
      <c r="B244" s="5"/>
      <c r="C244" s="4"/>
      <c r="D244" s="5"/>
      <c r="E244" s="4"/>
      <c r="F244" s="4"/>
      <c r="G244" s="4"/>
      <c r="H244" s="4"/>
    </row>
    <row r="245" spans="1:8" ht="14.25">
      <c r="A245" s="4"/>
      <c r="B245" s="5"/>
      <c r="C245" s="4"/>
      <c r="D245" s="5"/>
      <c r="E245" s="4"/>
      <c r="F245" s="4"/>
      <c r="G245" s="4"/>
      <c r="H245" s="4"/>
    </row>
    <row r="246" spans="1:8" ht="14.25">
      <c r="A246" s="4"/>
      <c r="B246" s="5"/>
      <c r="C246" s="4"/>
      <c r="D246" s="5"/>
      <c r="E246" s="4"/>
      <c r="F246" s="4"/>
      <c r="G246" s="4"/>
      <c r="H246" s="4"/>
    </row>
    <row r="247" spans="1:8" ht="14.25">
      <c r="A247" s="4"/>
      <c r="B247" s="5"/>
      <c r="C247" s="4"/>
      <c r="D247" s="5"/>
      <c r="E247" s="4"/>
      <c r="F247" s="4"/>
      <c r="G247" s="4"/>
      <c r="H247" s="4"/>
    </row>
    <row r="248" spans="1:8" ht="14.25">
      <c r="A248" s="4"/>
      <c r="B248" s="5"/>
      <c r="C248" s="4"/>
      <c r="D248" s="5"/>
      <c r="E248" s="4"/>
      <c r="F248" s="4"/>
      <c r="G248" s="4"/>
      <c r="H248" s="4"/>
    </row>
    <row r="249" spans="1:8" ht="14.25">
      <c r="A249" s="4"/>
      <c r="B249" s="5"/>
      <c r="C249" s="4"/>
      <c r="D249" s="5"/>
      <c r="E249" s="4"/>
      <c r="F249" s="4"/>
      <c r="G249" s="4"/>
      <c r="H249" s="4"/>
    </row>
    <row r="250" spans="1:8" ht="14.25">
      <c r="A250" s="4"/>
      <c r="B250" s="5"/>
      <c r="C250" s="4"/>
      <c r="D250" s="5"/>
      <c r="E250" s="4"/>
      <c r="F250" s="4"/>
      <c r="G250" s="4"/>
      <c r="H250" s="4"/>
    </row>
    <row r="251" spans="1:8" ht="14.25">
      <c r="A251" s="4"/>
      <c r="B251" s="5"/>
      <c r="C251" s="4"/>
      <c r="D251" s="5"/>
      <c r="E251" s="4"/>
      <c r="F251" s="4"/>
      <c r="G251" s="4"/>
      <c r="H251" s="4"/>
    </row>
    <row r="252" spans="1:8" ht="14.25">
      <c r="A252" s="4"/>
      <c r="B252" s="5"/>
      <c r="C252" s="4"/>
      <c r="D252" s="5"/>
      <c r="E252" s="4"/>
      <c r="F252" s="4"/>
      <c r="G252" s="4"/>
      <c r="H252" s="4"/>
    </row>
    <row r="253" spans="1:8" ht="14.25">
      <c r="A253" s="4"/>
      <c r="B253" s="5"/>
      <c r="C253" s="4"/>
      <c r="D253" s="5"/>
      <c r="E253" s="4"/>
      <c r="F253" s="4"/>
      <c r="G253" s="4"/>
      <c r="H253" s="4"/>
    </row>
    <row r="254" spans="1:8" ht="14.25">
      <c r="A254" s="4"/>
      <c r="B254" s="5"/>
      <c r="C254" s="4"/>
      <c r="D254" s="5"/>
      <c r="E254" s="4"/>
      <c r="F254" s="4"/>
      <c r="G254" s="4"/>
      <c r="H254" s="4"/>
    </row>
    <row r="255" spans="1:8" ht="14.25">
      <c r="A255" s="4"/>
      <c r="B255" s="5"/>
      <c r="C255" s="4"/>
      <c r="D255" s="5"/>
      <c r="E255" s="4"/>
      <c r="F255" s="4"/>
      <c r="G255" s="4"/>
      <c r="H255" s="4"/>
    </row>
    <row r="256" spans="1:8" ht="14.25">
      <c r="A256" s="4"/>
      <c r="B256" s="5"/>
      <c r="C256" s="4"/>
      <c r="D256" s="5"/>
      <c r="E256" s="4"/>
      <c r="F256" s="4"/>
      <c r="G256" s="4"/>
      <c r="H256" s="4"/>
    </row>
    <row r="257" spans="1:8" ht="14.25">
      <c r="A257" s="4"/>
      <c r="B257" s="5"/>
      <c r="C257" s="4"/>
      <c r="D257" s="5"/>
      <c r="E257" s="4"/>
      <c r="F257" s="4"/>
      <c r="G257" s="4"/>
      <c r="H257" s="4"/>
    </row>
    <row r="258" spans="1:8" ht="14.25">
      <c r="A258" s="4"/>
      <c r="B258" s="5"/>
      <c r="C258" s="4"/>
      <c r="D258" s="5"/>
      <c r="E258" s="4"/>
      <c r="F258" s="4"/>
      <c r="G258" s="4"/>
      <c r="H258" s="4"/>
    </row>
    <row r="259" spans="1:8" ht="14.25">
      <c r="A259" s="4"/>
      <c r="B259" s="5"/>
      <c r="C259" s="4"/>
      <c r="D259" s="5"/>
      <c r="E259" s="4"/>
      <c r="F259" s="4"/>
      <c r="G259" s="4"/>
      <c r="H259" s="4"/>
    </row>
    <row r="260" spans="1:8" ht="14.25">
      <c r="A260" s="4"/>
      <c r="B260" s="5"/>
      <c r="C260" s="4"/>
      <c r="D260" s="5"/>
      <c r="E260" s="4"/>
      <c r="F260" s="4"/>
      <c r="G260" s="4"/>
      <c r="H260" s="4"/>
    </row>
    <row r="261" spans="1:8" ht="14.25">
      <c r="A261" s="4"/>
      <c r="B261" s="5"/>
      <c r="C261" s="4"/>
      <c r="D261" s="5"/>
      <c r="E261" s="4"/>
      <c r="F261" s="4"/>
      <c r="G261" s="4"/>
      <c r="H261" s="4"/>
    </row>
    <row r="262" spans="1:8" ht="14.25">
      <c r="A262" s="4"/>
      <c r="B262" s="5"/>
      <c r="C262" s="4"/>
      <c r="D262" s="5"/>
      <c r="E262" s="4"/>
      <c r="F262" s="4"/>
      <c r="G262" s="4"/>
      <c r="H262" s="4"/>
    </row>
    <row r="263" spans="1:8" ht="14.25">
      <c r="A263" s="4"/>
      <c r="B263" s="5"/>
      <c r="C263" s="4"/>
      <c r="D263" s="5"/>
      <c r="E263" s="4"/>
      <c r="F263" s="4"/>
      <c r="G263" s="4"/>
      <c r="H263" s="4"/>
    </row>
    <row r="264" spans="1:8" ht="14.25">
      <c r="A264" s="4"/>
      <c r="B264" s="5"/>
      <c r="C264" s="4"/>
      <c r="D264" s="5"/>
      <c r="E264" s="4"/>
      <c r="F264" s="4"/>
      <c r="G264" s="4"/>
      <c r="H264" s="4"/>
    </row>
    <row r="265" spans="1:8" ht="14.25">
      <c r="A265" s="4"/>
      <c r="B265" s="5"/>
      <c r="C265" s="4"/>
      <c r="D265" s="5"/>
      <c r="E265" s="4"/>
      <c r="F265" s="4"/>
      <c r="G265" s="4"/>
      <c r="H265" s="4"/>
    </row>
    <row r="266" spans="1:8" ht="14.25">
      <c r="A266" s="4"/>
      <c r="B266" s="5"/>
      <c r="C266" s="4"/>
      <c r="D266" s="5"/>
      <c r="E266" s="4"/>
      <c r="F266" s="4"/>
      <c r="G266" s="4"/>
      <c r="H266" s="4"/>
    </row>
    <row r="267" spans="1:8" ht="14.25">
      <c r="A267" s="4"/>
      <c r="B267" s="5"/>
      <c r="C267" s="4"/>
      <c r="D267" s="5"/>
      <c r="E267" s="4"/>
      <c r="F267" s="4"/>
      <c r="G267" s="4"/>
      <c r="H267" s="4"/>
    </row>
    <row r="268" spans="1:8" ht="14.25">
      <c r="A268" s="4"/>
      <c r="B268" s="5"/>
      <c r="C268" s="4"/>
      <c r="D268" s="5"/>
      <c r="E268" s="4"/>
      <c r="F268" s="4"/>
      <c r="G268" s="4"/>
      <c r="H268" s="4"/>
    </row>
    <row r="269" spans="1:8" ht="14.25">
      <c r="A269" s="4"/>
      <c r="B269" s="5"/>
      <c r="C269" s="4"/>
      <c r="D269" s="5"/>
      <c r="E269" s="4"/>
      <c r="F269" s="4"/>
      <c r="G269" s="4"/>
      <c r="H269" s="4"/>
    </row>
    <row r="270" spans="1:8" ht="14.25">
      <c r="A270" s="4"/>
      <c r="B270" s="5"/>
      <c r="C270" s="4"/>
      <c r="D270" s="5"/>
      <c r="E270" s="4"/>
      <c r="F270" s="4"/>
      <c r="G270" s="4"/>
      <c r="H270" s="4"/>
    </row>
    <row r="271" spans="1:8" ht="14.25">
      <c r="A271" s="4"/>
      <c r="B271" s="5"/>
      <c r="C271" s="4"/>
      <c r="D271" s="5"/>
      <c r="E271" s="4"/>
      <c r="F271" s="4"/>
      <c r="G271" s="4"/>
      <c r="H271" s="4"/>
    </row>
    <row r="272" spans="1:8" ht="14.25">
      <c r="A272" s="4"/>
      <c r="B272" s="5"/>
      <c r="C272" s="4"/>
      <c r="D272" s="5"/>
      <c r="E272" s="4"/>
      <c r="F272" s="4"/>
      <c r="G272" s="4"/>
      <c r="H272" s="4"/>
    </row>
    <row r="273" spans="1:8" ht="14.25">
      <c r="A273" s="4"/>
      <c r="B273" s="5"/>
      <c r="C273" s="4"/>
      <c r="D273" s="5"/>
      <c r="E273" s="4"/>
      <c r="F273" s="4"/>
      <c r="G273" s="4"/>
      <c r="H273" s="4"/>
    </row>
    <row r="274" spans="1:8" ht="14.25">
      <c r="A274" s="4"/>
      <c r="B274" s="5"/>
      <c r="C274" s="4"/>
      <c r="D274" s="5"/>
      <c r="E274" s="4"/>
      <c r="F274" s="4"/>
      <c r="G274" s="4"/>
      <c r="H274" s="4"/>
    </row>
    <row r="275" spans="1:8" ht="14.25">
      <c r="A275" s="4"/>
      <c r="B275" s="5"/>
      <c r="C275" s="4"/>
      <c r="D275" s="5"/>
      <c r="E275" s="4"/>
      <c r="F275" s="4"/>
      <c r="G275" s="4"/>
      <c r="H275" s="4"/>
    </row>
    <row r="276" spans="1:8" ht="14.25">
      <c r="A276" s="4"/>
      <c r="B276" s="5"/>
      <c r="C276" s="4"/>
      <c r="D276" s="5"/>
      <c r="E276" s="4"/>
      <c r="F276" s="4"/>
      <c r="G276" s="4"/>
      <c r="H276" s="4"/>
    </row>
    <row r="277" spans="1:8" ht="14.25">
      <c r="A277" s="4"/>
      <c r="B277" s="5"/>
      <c r="C277" s="4"/>
      <c r="D277" s="5"/>
      <c r="E277" s="4"/>
      <c r="F277" s="4"/>
      <c r="G277" s="4"/>
      <c r="H277" s="4"/>
    </row>
    <row r="278" spans="1:8" ht="14.25">
      <c r="A278" s="4"/>
      <c r="B278" s="5"/>
      <c r="C278" s="4"/>
      <c r="D278" s="5"/>
      <c r="E278" s="4"/>
      <c r="F278" s="4"/>
      <c r="G278" s="4"/>
      <c r="H278" s="4"/>
    </row>
    <row r="279" spans="1:8" ht="14.25">
      <c r="A279" s="4"/>
      <c r="B279" s="5"/>
      <c r="C279" s="4"/>
      <c r="D279" s="5"/>
      <c r="E279" s="4"/>
      <c r="F279" s="4"/>
      <c r="G279" s="4"/>
      <c r="H279" s="4"/>
    </row>
    <row r="280" spans="1:8" ht="14.25">
      <c r="A280" s="4"/>
      <c r="B280" s="5"/>
      <c r="C280" s="4"/>
      <c r="D280" s="5"/>
      <c r="E280" s="4"/>
      <c r="F280" s="4"/>
      <c r="G280" s="4"/>
      <c r="H280" s="4"/>
    </row>
    <row r="281" spans="1:8" ht="14.25">
      <c r="A281" s="4"/>
      <c r="B281" s="5"/>
      <c r="C281" s="4"/>
      <c r="D281" s="5"/>
      <c r="E281" s="4"/>
      <c r="F281" s="4"/>
      <c r="G281" s="4"/>
      <c r="H281" s="4"/>
    </row>
    <row r="282" spans="1:8" ht="14.25">
      <c r="A282" s="4"/>
      <c r="B282" s="5"/>
      <c r="C282" s="4"/>
      <c r="D282" s="5"/>
      <c r="E282" s="4"/>
      <c r="F282" s="4"/>
      <c r="G282" s="4"/>
      <c r="H282" s="4"/>
    </row>
    <row r="283" spans="1:8" ht="14.25">
      <c r="A283" s="4"/>
      <c r="B283" s="5"/>
      <c r="C283" s="4"/>
      <c r="D283" s="5"/>
      <c r="E283" s="4"/>
      <c r="F283" s="4"/>
      <c r="G283" s="4"/>
      <c r="H283" s="4"/>
    </row>
    <row r="284" spans="1:8" ht="14.25">
      <c r="A284" s="4"/>
      <c r="B284" s="5"/>
      <c r="C284" s="4"/>
      <c r="D284" s="5"/>
      <c r="E284" s="4"/>
      <c r="F284" s="4"/>
      <c r="G284" s="4"/>
      <c r="H284" s="4"/>
    </row>
    <row r="285" spans="1:8" ht="14.25">
      <c r="A285" s="4"/>
      <c r="B285" s="5"/>
      <c r="C285" s="4"/>
      <c r="D285" s="5"/>
      <c r="E285" s="4"/>
      <c r="F285" s="4"/>
      <c r="G285" s="4"/>
      <c r="H285" s="4"/>
    </row>
    <row r="286" spans="1:8" ht="14.25">
      <c r="A286" s="4"/>
      <c r="B286" s="5"/>
      <c r="C286" s="4"/>
      <c r="D286" s="5"/>
      <c r="E286" s="4"/>
      <c r="F286" s="4"/>
      <c r="G286" s="4"/>
      <c r="H286" s="4"/>
    </row>
    <row r="287" spans="1:8" ht="14.25">
      <c r="A287" s="4"/>
      <c r="B287" s="5"/>
      <c r="C287" s="4"/>
      <c r="D287" s="5"/>
      <c r="E287" s="4"/>
      <c r="F287" s="4"/>
      <c r="G287" s="4"/>
      <c r="H287" s="4"/>
    </row>
    <row r="288" spans="1:8" ht="14.25">
      <c r="A288" s="4"/>
      <c r="B288" s="5"/>
      <c r="C288" s="4"/>
      <c r="D288" s="5"/>
      <c r="E288" s="4"/>
      <c r="F288" s="4"/>
      <c r="G288" s="4"/>
      <c r="H288" s="4"/>
    </row>
    <row r="289" spans="1:8" ht="14.25">
      <c r="A289" s="4"/>
      <c r="B289" s="5"/>
      <c r="C289" s="4"/>
      <c r="D289" s="5"/>
      <c r="E289" s="4"/>
      <c r="F289" s="4"/>
      <c r="G289" s="4"/>
      <c r="H289" s="4"/>
    </row>
    <row r="290" spans="1:8" ht="14.25">
      <c r="A290" s="4"/>
      <c r="B290" s="5"/>
      <c r="C290" s="4"/>
      <c r="D290" s="5"/>
      <c r="E290" s="4"/>
      <c r="F290" s="4"/>
      <c r="G290" s="4"/>
      <c r="H290" s="4"/>
    </row>
    <row r="291" spans="1:8" ht="14.25">
      <c r="A291" s="4"/>
      <c r="B291" s="5"/>
      <c r="C291" s="4"/>
      <c r="D291" s="5"/>
      <c r="E291" s="4"/>
      <c r="F291" s="4"/>
      <c r="G291" s="4"/>
      <c r="H291" s="4"/>
    </row>
    <row r="292" spans="1:8" ht="14.25">
      <c r="A292" s="4"/>
      <c r="B292" s="5"/>
      <c r="C292" s="4"/>
      <c r="D292" s="5"/>
      <c r="E292" s="4"/>
      <c r="F292" s="4"/>
      <c r="G292" s="4"/>
      <c r="H292" s="4"/>
    </row>
    <row r="293" spans="1:8" ht="14.25">
      <c r="A293" s="4"/>
      <c r="B293" s="5"/>
      <c r="C293" s="4"/>
      <c r="D293" s="5"/>
      <c r="E293" s="4"/>
      <c r="F293" s="4"/>
      <c r="G293" s="4"/>
      <c r="H293" s="4"/>
    </row>
    <row r="294" spans="1:8" ht="14.25">
      <c r="A294" s="4"/>
      <c r="B294" s="5"/>
      <c r="C294" s="4"/>
      <c r="D294" s="5"/>
      <c r="E294" s="4"/>
      <c r="F294" s="4"/>
      <c r="G294" s="4"/>
      <c r="H294" s="4"/>
    </row>
    <row r="295" spans="1:8" ht="14.25">
      <c r="A295" s="4"/>
      <c r="B295" s="5"/>
      <c r="C295" s="4"/>
      <c r="D295" s="5"/>
      <c r="E295" s="4"/>
      <c r="F295" s="4"/>
      <c r="G295" s="4"/>
      <c r="H295" s="4"/>
    </row>
    <row r="296" spans="1:8" ht="14.25">
      <c r="A296" s="4"/>
      <c r="B296" s="5"/>
      <c r="C296" s="4"/>
      <c r="D296" s="5"/>
      <c r="E296" s="4"/>
      <c r="F296" s="4"/>
      <c r="G296" s="4"/>
      <c r="H296" s="4"/>
    </row>
    <row r="297" spans="1:8" ht="14.25">
      <c r="A297" s="4"/>
      <c r="B297" s="5"/>
      <c r="C297" s="4"/>
      <c r="D297" s="5"/>
      <c r="E297" s="4"/>
      <c r="F297" s="4"/>
      <c r="G297" s="4"/>
      <c r="H297" s="4"/>
    </row>
    <row r="298" spans="1:8" ht="14.25">
      <c r="A298" s="4"/>
      <c r="B298" s="5"/>
      <c r="C298" s="4"/>
      <c r="D298" s="5"/>
      <c r="E298" s="4"/>
      <c r="F298" s="4"/>
      <c r="G298" s="4"/>
      <c r="H298" s="4"/>
    </row>
    <row r="299" spans="1:8" ht="14.25">
      <c r="A299" s="4"/>
      <c r="B299" s="5"/>
      <c r="C299" s="4"/>
      <c r="D299" s="5"/>
      <c r="E299" s="4"/>
      <c r="F299" s="4"/>
      <c r="G299" s="4"/>
      <c r="H299" s="4"/>
    </row>
    <row r="300" spans="1:8" ht="14.25">
      <c r="A300" s="4"/>
      <c r="B300" s="5"/>
      <c r="C300" s="4"/>
      <c r="D300" s="5"/>
      <c r="E300" s="4"/>
      <c r="F300" s="4"/>
      <c r="G300" s="4"/>
      <c r="H300" s="4"/>
    </row>
    <row r="301" spans="1:8" ht="14.25">
      <c r="A301" s="4"/>
      <c r="B301" s="5"/>
      <c r="C301" s="4"/>
      <c r="D301" s="5"/>
      <c r="E301" s="4"/>
      <c r="F301" s="4"/>
      <c r="G301" s="4"/>
      <c r="H301" s="4"/>
    </row>
    <row r="302" spans="1:8" ht="14.25">
      <c r="A302" s="4"/>
      <c r="B302" s="5"/>
      <c r="C302" s="4"/>
      <c r="D302" s="5"/>
      <c r="E302" s="4"/>
      <c r="F302" s="4"/>
      <c r="G302" s="4"/>
      <c r="H302" s="4"/>
    </row>
    <row r="303" spans="1:8" ht="14.25">
      <c r="A303" s="4"/>
      <c r="B303" s="5"/>
      <c r="C303" s="4"/>
      <c r="D303" s="5"/>
      <c r="E303" s="4"/>
      <c r="F303" s="4"/>
      <c r="G303" s="4"/>
      <c r="H303" s="4"/>
    </row>
    <row r="304" spans="1:8" ht="14.25">
      <c r="A304" s="4"/>
      <c r="B304" s="5"/>
      <c r="C304" s="4"/>
      <c r="D304" s="5"/>
      <c r="E304" s="4"/>
      <c r="F304" s="4"/>
      <c r="G304" s="4"/>
      <c r="H304" s="4"/>
    </row>
    <row r="305" spans="1:8" ht="14.25">
      <c r="A305" s="4"/>
      <c r="B305" s="5"/>
      <c r="C305" s="4"/>
      <c r="D305" s="5"/>
      <c r="E305" s="4"/>
      <c r="F305" s="4"/>
      <c r="G305" s="4"/>
      <c r="H305" s="4"/>
    </row>
    <row r="306" spans="1:8" ht="14.25">
      <c r="A306" s="4"/>
      <c r="B306" s="5"/>
      <c r="C306" s="4"/>
      <c r="D306" s="5"/>
      <c r="E306" s="4"/>
      <c r="F306" s="4"/>
      <c r="G306" s="4"/>
      <c r="H306" s="4"/>
    </row>
    <row r="307" spans="1:8" ht="14.25">
      <c r="A307" s="4"/>
      <c r="B307" s="5"/>
      <c r="C307" s="4"/>
      <c r="D307" s="5"/>
      <c r="E307" s="4"/>
      <c r="F307" s="4"/>
      <c r="G307" s="4"/>
      <c r="H307" s="4"/>
    </row>
    <row r="308" spans="1:8" ht="14.25">
      <c r="A308" s="4"/>
      <c r="B308" s="5"/>
      <c r="C308" s="4"/>
      <c r="D308" s="5"/>
      <c r="E308" s="4"/>
      <c r="F308" s="4"/>
      <c r="G308" s="4"/>
      <c r="H308" s="4"/>
    </row>
    <row r="309" spans="1:8" ht="14.25">
      <c r="A309" s="4"/>
      <c r="B309" s="5"/>
      <c r="C309" s="4"/>
      <c r="D309" s="5"/>
      <c r="E309" s="4"/>
      <c r="F309" s="4"/>
      <c r="G309" s="4"/>
      <c r="H309" s="4"/>
    </row>
    <row r="310" spans="1:8" ht="14.25">
      <c r="A310" s="4"/>
      <c r="B310" s="5"/>
      <c r="C310" s="4"/>
      <c r="D310" s="5"/>
      <c r="E310" s="4"/>
      <c r="F310" s="4"/>
      <c r="G310" s="4"/>
      <c r="H310" s="4"/>
    </row>
    <row r="311" spans="1:8" ht="14.25">
      <c r="A311" s="4"/>
      <c r="B311" s="5"/>
      <c r="C311" s="4"/>
      <c r="D311" s="5"/>
      <c r="E311" s="4"/>
      <c r="F311" s="4"/>
      <c r="G311" s="4"/>
      <c r="H311" s="4"/>
    </row>
    <row r="312" spans="1:8" ht="14.25">
      <c r="A312" s="4"/>
      <c r="B312" s="5"/>
      <c r="C312" s="4"/>
      <c r="D312" s="5"/>
      <c r="E312" s="4"/>
      <c r="F312" s="4"/>
      <c r="G312" s="4"/>
      <c r="H312" s="4"/>
    </row>
    <row r="313" spans="1:8" ht="14.25">
      <c r="A313" s="4"/>
      <c r="B313" s="5"/>
      <c r="C313" s="4"/>
      <c r="D313" s="5"/>
      <c r="E313" s="4"/>
      <c r="F313" s="4"/>
      <c r="G313" s="4"/>
      <c r="H313" s="4"/>
    </row>
    <row r="314" spans="1:8" ht="14.25">
      <c r="A314" s="4"/>
      <c r="B314" s="5"/>
      <c r="C314" s="4"/>
      <c r="D314" s="5"/>
      <c r="E314" s="4"/>
      <c r="F314" s="4"/>
      <c r="G314" s="4"/>
      <c r="H314" s="4"/>
    </row>
    <row r="315" spans="1:8" ht="14.25">
      <c r="A315" s="4"/>
      <c r="B315" s="5"/>
      <c r="C315" s="4"/>
      <c r="D315" s="5"/>
      <c r="E315" s="4"/>
      <c r="F315" s="4"/>
      <c r="G315" s="4"/>
      <c r="H315" s="4"/>
    </row>
    <row r="316" spans="1:8" ht="14.25">
      <c r="A316" s="4"/>
      <c r="B316" s="5"/>
      <c r="C316" s="4"/>
      <c r="D316" s="5"/>
      <c r="E316" s="4"/>
      <c r="F316" s="4"/>
      <c r="G316" s="4"/>
      <c r="H316" s="4"/>
    </row>
    <row r="317" spans="1:8" ht="14.25">
      <c r="A317" s="4"/>
      <c r="B317" s="5"/>
      <c r="C317" s="4"/>
      <c r="D317" s="5"/>
      <c r="E317" s="4"/>
      <c r="F317" s="4"/>
      <c r="G317" s="4"/>
      <c r="H317" s="4"/>
    </row>
    <row r="318" spans="1:8" ht="14.25">
      <c r="A318" s="4"/>
      <c r="B318" s="5"/>
      <c r="C318" s="4"/>
      <c r="D318" s="5"/>
      <c r="E318" s="4"/>
      <c r="F318" s="4"/>
      <c r="G318" s="4"/>
      <c r="H318" s="4"/>
    </row>
    <row r="319" spans="1:8" ht="14.25">
      <c r="A319" s="4"/>
      <c r="B319" s="5"/>
      <c r="C319" s="4"/>
      <c r="D319" s="5"/>
      <c r="E319" s="4"/>
      <c r="F319" s="4"/>
      <c r="G319" s="4"/>
      <c r="H319" s="4"/>
    </row>
    <row r="320" spans="1:8" ht="14.25">
      <c r="A320" s="4"/>
      <c r="B320" s="5"/>
      <c r="C320" s="4"/>
      <c r="D320" s="5"/>
      <c r="E320" s="4"/>
      <c r="F320" s="4"/>
      <c r="G320" s="4"/>
      <c r="H320" s="4"/>
    </row>
    <row r="321" spans="1:8" ht="14.25">
      <c r="A321" s="4"/>
      <c r="B321" s="5"/>
      <c r="C321" s="4"/>
      <c r="D321" s="5"/>
      <c r="E321" s="4"/>
      <c r="F321" s="4"/>
      <c r="G321" s="4"/>
      <c r="H321" s="4"/>
    </row>
    <row r="322" spans="1:8" ht="14.25">
      <c r="A322" s="4"/>
      <c r="B322" s="5"/>
      <c r="C322" s="4"/>
      <c r="D322" s="5"/>
      <c r="E322" s="4"/>
      <c r="F322" s="4"/>
      <c r="G322" s="4"/>
      <c r="H322" s="4"/>
    </row>
    <row r="323" spans="1:8" ht="14.25">
      <c r="A323" s="4"/>
      <c r="B323" s="5"/>
      <c r="C323" s="4"/>
      <c r="D323" s="5"/>
      <c r="E323" s="4"/>
      <c r="F323" s="4"/>
      <c r="G323" s="4"/>
      <c r="H323" s="4"/>
    </row>
    <row r="324" spans="1:8" ht="14.25">
      <c r="A324" s="4"/>
      <c r="B324" s="5"/>
      <c r="C324" s="4"/>
      <c r="D324" s="5"/>
      <c r="E324" s="4"/>
      <c r="F324" s="4"/>
      <c r="G324" s="4"/>
      <c r="H324" s="4"/>
    </row>
    <row r="325" spans="1:8" ht="14.25">
      <c r="A325" s="4"/>
      <c r="B325" s="5"/>
      <c r="C325" s="4"/>
      <c r="D325" s="5"/>
      <c r="E325" s="4"/>
      <c r="F325" s="4"/>
      <c r="G325" s="4"/>
      <c r="H325" s="4"/>
    </row>
    <row r="326" spans="1:8" ht="14.25">
      <c r="A326" s="4"/>
      <c r="B326" s="5"/>
      <c r="C326" s="4"/>
      <c r="D326" s="5"/>
      <c r="E326" s="4"/>
      <c r="F326" s="4"/>
      <c r="G326" s="4"/>
      <c r="H326" s="4"/>
    </row>
    <row r="327" spans="1:8" ht="14.25">
      <c r="A327" s="4"/>
      <c r="B327" s="5"/>
      <c r="C327" s="4"/>
      <c r="D327" s="5"/>
      <c r="E327" s="4"/>
      <c r="F327" s="4"/>
      <c r="G327" s="4"/>
      <c r="H327" s="4"/>
    </row>
    <row r="328" spans="1:8" ht="14.25">
      <c r="A328" s="4"/>
      <c r="B328" s="5"/>
      <c r="C328" s="4"/>
      <c r="D328" s="5"/>
      <c r="E328" s="4"/>
      <c r="F328" s="4"/>
      <c r="G328" s="4"/>
      <c r="H328" s="4"/>
    </row>
    <row r="329" spans="1:8" ht="14.25">
      <c r="A329" s="4"/>
      <c r="B329" s="5"/>
      <c r="C329" s="4"/>
      <c r="D329" s="5"/>
      <c r="E329" s="4"/>
      <c r="F329" s="4"/>
      <c r="G329" s="4"/>
      <c r="H329" s="4"/>
    </row>
    <row r="330" spans="1:8" ht="14.25">
      <c r="A330" s="4"/>
      <c r="B330" s="5"/>
      <c r="C330" s="4"/>
      <c r="D330" s="5"/>
      <c r="E330" s="4"/>
      <c r="F330" s="4"/>
      <c r="G330" s="4"/>
      <c r="H330" s="4"/>
    </row>
    <row r="331" spans="1:8" ht="14.25">
      <c r="A331" s="4"/>
      <c r="B331" s="5"/>
      <c r="C331" s="4"/>
      <c r="D331" s="5"/>
      <c r="E331" s="4"/>
      <c r="F331" s="4"/>
      <c r="G331" s="4"/>
      <c r="H331" s="4"/>
    </row>
    <row r="332" spans="1:8" ht="14.25">
      <c r="A332" s="4"/>
      <c r="B332" s="5"/>
      <c r="C332" s="4"/>
      <c r="D332" s="5"/>
      <c r="E332" s="4"/>
      <c r="F332" s="4"/>
      <c r="G332" s="4"/>
      <c r="H332" s="4"/>
    </row>
    <row r="333" spans="1:8" ht="14.25">
      <c r="A333" s="4"/>
      <c r="B333" s="5"/>
      <c r="C333" s="4"/>
      <c r="D333" s="5"/>
      <c r="E333" s="4"/>
      <c r="F333" s="4"/>
      <c r="G333" s="4"/>
      <c r="H333" s="4"/>
    </row>
    <row r="334" spans="1:8" ht="14.25">
      <c r="A334" s="4"/>
      <c r="B334" s="5"/>
      <c r="C334" s="4"/>
      <c r="D334" s="5"/>
      <c r="E334" s="4"/>
      <c r="F334" s="4"/>
      <c r="G334" s="4"/>
      <c r="H334" s="4"/>
    </row>
    <row r="335" spans="1:8" ht="14.25">
      <c r="A335" s="4"/>
      <c r="B335" s="5"/>
      <c r="C335" s="4"/>
      <c r="D335" s="5"/>
      <c r="E335" s="4"/>
      <c r="F335" s="4"/>
      <c r="G335" s="4"/>
      <c r="H335" s="4"/>
    </row>
    <row r="336" spans="1:8" ht="14.25">
      <c r="A336" s="4"/>
      <c r="B336" s="5"/>
      <c r="C336" s="4"/>
      <c r="D336" s="5"/>
      <c r="E336" s="4"/>
      <c r="F336" s="4"/>
      <c r="G336" s="4"/>
      <c r="H336" s="4"/>
    </row>
    <row r="337" spans="1:8" ht="14.25">
      <c r="A337" s="4"/>
      <c r="B337" s="5"/>
      <c r="C337" s="4"/>
      <c r="D337" s="5"/>
      <c r="E337" s="4"/>
      <c r="F337" s="4"/>
      <c r="G337" s="4"/>
      <c r="H337" s="4"/>
    </row>
    <row r="338" spans="1:8" ht="14.25">
      <c r="A338" s="4"/>
      <c r="B338" s="5"/>
      <c r="C338" s="4"/>
      <c r="D338" s="5"/>
      <c r="E338" s="4"/>
      <c r="F338" s="4"/>
      <c r="G338" s="4"/>
      <c r="H338" s="4"/>
    </row>
    <row r="339" spans="1:8" ht="14.25">
      <c r="A339" s="4"/>
      <c r="B339" s="5"/>
      <c r="C339" s="4"/>
      <c r="D339" s="5"/>
      <c r="E339" s="4"/>
      <c r="F339" s="4"/>
      <c r="G339" s="4"/>
      <c r="H339" s="4"/>
    </row>
    <row r="340" spans="1:8" ht="14.25">
      <c r="A340" s="4"/>
      <c r="B340" s="5"/>
      <c r="C340" s="4"/>
      <c r="D340" s="5"/>
      <c r="E340" s="4"/>
      <c r="F340" s="4"/>
      <c r="G340" s="4"/>
      <c r="H340" s="4"/>
    </row>
    <row r="341" spans="1:8" ht="14.25">
      <c r="A341" s="4"/>
      <c r="B341" s="5"/>
      <c r="C341" s="4"/>
      <c r="D341" s="5"/>
      <c r="E341" s="4"/>
      <c r="F341" s="4"/>
      <c r="G341" s="4"/>
      <c r="H341" s="4"/>
    </row>
    <row r="342" spans="1:8" ht="14.25">
      <c r="A342" s="4"/>
      <c r="B342" s="5"/>
      <c r="C342" s="4"/>
      <c r="D342" s="5"/>
      <c r="E342" s="4"/>
      <c r="F342" s="4"/>
      <c r="G342" s="4"/>
      <c r="H342" s="4"/>
    </row>
    <row r="343" spans="1:8" ht="14.25">
      <c r="A343" s="4"/>
      <c r="B343" s="5"/>
      <c r="C343" s="4"/>
      <c r="D343" s="5"/>
      <c r="E343" s="4"/>
      <c r="F343" s="4"/>
      <c r="G343" s="4"/>
      <c r="H343" s="4"/>
    </row>
    <row r="344" spans="1:8" ht="14.25">
      <c r="A344" s="4"/>
      <c r="B344" s="5"/>
      <c r="C344" s="4"/>
      <c r="D344" s="5"/>
      <c r="E344" s="4"/>
      <c r="F344" s="4"/>
      <c r="G344" s="4"/>
      <c r="H344" s="4"/>
    </row>
    <row r="345" spans="1:8" ht="14.25">
      <c r="A345" s="4"/>
      <c r="B345" s="5"/>
      <c r="C345" s="4"/>
      <c r="D345" s="5"/>
      <c r="E345" s="4"/>
      <c r="F345" s="4"/>
      <c r="G345" s="4"/>
      <c r="H345" s="4"/>
    </row>
    <row r="346" spans="1:8" ht="14.25">
      <c r="A346" s="4"/>
      <c r="B346" s="5"/>
      <c r="C346" s="4"/>
      <c r="D346" s="5"/>
      <c r="E346" s="4"/>
      <c r="F346" s="4"/>
      <c r="G346" s="4"/>
      <c r="H346" s="4"/>
    </row>
    <row r="347" spans="1:8" ht="14.25">
      <c r="A347" s="4"/>
      <c r="B347" s="5"/>
      <c r="C347" s="4"/>
      <c r="D347" s="5"/>
      <c r="E347" s="4"/>
      <c r="F347" s="4"/>
      <c r="G347" s="4"/>
      <c r="H347" s="4"/>
    </row>
    <row r="348" spans="1:8" ht="14.25">
      <c r="A348" s="4"/>
      <c r="B348" s="5"/>
      <c r="C348" s="4"/>
      <c r="D348" s="5"/>
      <c r="E348" s="4"/>
      <c r="F348" s="4"/>
      <c r="G348" s="4"/>
      <c r="H348" s="4"/>
    </row>
    <row r="349" spans="1:8" ht="14.25">
      <c r="A349" s="4"/>
      <c r="B349" s="5"/>
      <c r="C349" s="4"/>
      <c r="D349" s="5"/>
      <c r="E349" s="4"/>
      <c r="F349" s="4"/>
      <c r="G349" s="4"/>
      <c r="H349" s="4"/>
    </row>
    <row r="350" spans="1:8" ht="14.25">
      <c r="A350" s="4"/>
      <c r="B350" s="5"/>
      <c r="C350" s="4"/>
      <c r="D350" s="5"/>
      <c r="E350" s="4"/>
      <c r="F350" s="4"/>
      <c r="G350" s="4"/>
      <c r="H350" s="4"/>
    </row>
    <row r="351" spans="1:8" ht="14.25">
      <c r="A351" s="4"/>
      <c r="B351" s="5"/>
      <c r="C351" s="4"/>
      <c r="D351" s="5"/>
      <c r="E351" s="4"/>
      <c r="F351" s="4"/>
      <c r="G351" s="4"/>
      <c r="H351" s="4"/>
    </row>
    <row r="352" spans="1:8" ht="14.25">
      <c r="A352" s="4"/>
      <c r="B352" s="5"/>
      <c r="C352" s="4"/>
      <c r="D352" s="5"/>
      <c r="E352" s="4"/>
      <c r="F352" s="4"/>
      <c r="G352" s="4"/>
      <c r="H352" s="4"/>
    </row>
    <row r="353" spans="1:8" ht="14.25">
      <c r="A353" s="4"/>
      <c r="B353" s="5"/>
      <c r="C353" s="4"/>
      <c r="D353" s="5"/>
      <c r="E353" s="4"/>
      <c r="F353" s="4"/>
      <c r="G353" s="4"/>
      <c r="H353" s="4"/>
    </row>
    <row r="354" spans="1:8" ht="14.25">
      <c r="A354" s="4"/>
      <c r="B354" s="5"/>
      <c r="C354" s="4"/>
      <c r="D354" s="5"/>
      <c r="E354" s="4"/>
      <c r="F354" s="4"/>
      <c r="G354" s="4"/>
      <c r="H354" s="4"/>
    </row>
    <row r="355" spans="1:8" ht="14.25">
      <c r="A355" s="4"/>
      <c r="B355" s="5"/>
      <c r="C355" s="4"/>
      <c r="D355" s="5"/>
      <c r="E355" s="4"/>
      <c r="F355" s="4"/>
      <c r="G355" s="4"/>
      <c r="H355" s="4"/>
    </row>
    <row r="356" spans="1:8" ht="14.25">
      <c r="A356" s="4"/>
      <c r="B356" s="5"/>
      <c r="C356" s="4"/>
      <c r="D356" s="5"/>
      <c r="E356" s="4"/>
      <c r="F356" s="4"/>
      <c r="G356" s="4"/>
      <c r="H356" s="4"/>
    </row>
    <row r="357" spans="1:8" ht="14.25">
      <c r="A357" s="4"/>
      <c r="B357" s="5"/>
      <c r="C357" s="4"/>
      <c r="D357" s="5"/>
      <c r="E357" s="4"/>
      <c r="F357" s="4"/>
      <c r="G357" s="4"/>
      <c r="H357" s="4"/>
    </row>
    <row r="358" spans="1:8" ht="14.25">
      <c r="A358" s="4"/>
      <c r="B358" s="5"/>
      <c r="C358" s="4"/>
      <c r="D358" s="5"/>
      <c r="E358" s="4"/>
      <c r="F358" s="4"/>
      <c r="G358" s="4"/>
      <c r="H358" s="4"/>
    </row>
    <row r="359" spans="1:8" ht="14.25">
      <c r="A359" s="4"/>
      <c r="B359" s="5"/>
      <c r="C359" s="4"/>
      <c r="D359" s="5"/>
      <c r="E359" s="4"/>
      <c r="F359" s="4"/>
      <c r="G359" s="4"/>
      <c r="H359" s="4"/>
    </row>
    <row r="360" spans="1:8" ht="14.25">
      <c r="A360" s="4"/>
      <c r="B360" s="5"/>
      <c r="C360" s="4"/>
      <c r="D360" s="5"/>
      <c r="E360" s="4"/>
      <c r="F360" s="4"/>
      <c r="G360" s="4"/>
      <c r="H360" s="4"/>
    </row>
    <row r="361" spans="1:8" ht="14.25">
      <c r="A361" s="4"/>
      <c r="B361" s="5"/>
      <c r="C361" s="4"/>
      <c r="D361" s="5"/>
      <c r="E361" s="4"/>
      <c r="F361" s="4"/>
      <c r="G361" s="4"/>
      <c r="H361" s="4"/>
    </row>
    <row r="362" spans="1:8" ht="14.25">
      <c r="A362" s="4"/>
      <c r="B362" s="5"/>
      <c r="C362" s="4"/>
      <c r="D362" s="5"/>
      <c r="E362" s="4"/>
      <c r="F362" s="4"/>
      <c r="G362" s="4"/>
      <c r="H362" s="4"/>
    </row>
    <row r="363" spans="1:8" ht="14.25">
      <c r="A363" s="4"/>
      <c r="B363" s="5"/>
      <c r="C363" s="4"/>
      <c r="D363" s="5"/>
      <c r="E363" s="4"/>
      <c r="F363" s="4"/>
      <c r="G363" s="4"/>
      <c r="H363" s="4"/>
    </row>
    <row r="364" spans="1:8" ht="14.25">
      <c r="A364" s="4"/>
      <c r="B364" s="5"/>
      <c r="C364" s="4"/>
      <c r="D364" s="5"/>
      <c r="E364" s="4"/>
      <c r="F364" s="4"/>
      <c r="G364" s="4"/>
      <c r="H364" s="4"/>
    </row>
    <row r="365" spans="1:8" ht="14.25">
      <c r="A365" s="4"/>
      <c r="B365" s="5"/>
      <c r="C365" s="4"/>
      <c r="D365" s="5"/>
      <c r="E365" s="4"/>
      <c r="F365" s="4"/>
      <c r="G365" s="4"/>
      <c r="H365" s="4"/>
    </row>
    <row r="366" spans="1:8" ht="14.25">
      <c r="A366" s="4"/>
      <c r="B366" s="5"/>
      <c r="C366" s="4"/>
      <c r="D366" s="5"/>
      <c r="E366" s="4"/>
      <c r="F366" s="4"/>
      <c r="G366" s="4"/>
      <c r="H366" s="4"/>
    </row>
    <row r="367" spans="1:8" ht="14.25">
      <c r="A367" s="4"/>
      <c r="B367" s="5"/>
      <c r="C367" s="4"/>
      <c r="D367" s="5"/>
      <c r="E367" s="4"/>
      <c r="F367" s="4"/>
      <c r="G367" s="4"/>
      <c r="H367" s="4"/>
    </row>
    <row r="368" spans="1:8" ht="14.25">
      <c r="A368" s="4"/>
      <c r="B368" s="5"/>
      <c r="C368" s="4"/>
      <c r="D368" s="5"/>
      <c r="E368" s="4"/>
      <c r="F368" s="4"/>
      <c r="G368" s="4"/>
      <c r="H368" s="4"/>
    </row>
    <row r="369" spans="1:8" ht="14.25">
      <c r="A369" s="4"/>
      <c r="B369" s="5"/>
      <c r="C369" s="4"/>
      <c r="D369" s="5"/>
      <c r="E369" s="4"/>
      <c r="F369" s="4"/>
      <c r="G369" s="4"/>
      <c r="H369" s="4"/>
    </row>
    <row r="370" spans="1:8" ht="14.25">
      <c r="A370" s="4"/>
      <c r="B370" s="5"/>
      <c r="C370" s="4"/>
      <c r="D370" s="5"/>
      <c r="E370" s="4"/>
      <c r="F370" s="4"/>
      <c r="G370" s="4"/>
      <c r="H370" s="4"/>
    </row>
    <row r="371" spans="1:8" ht="14.25">
      <c r="A371" s="4"/>
      <c r="B371" s="5"/>
      <c r="C371" s="4"/>
      <c r="D371" s="5"/>
      <c r="E371" s="4"/>
      <c r="F371" s="4"/>
      <c r="G371" s="4"/>
      <c r="H371" s="4"/>
    </row>
    <row r="372" spans="1:8" ht="14.25">
      <c r="A372" s="4"/>
      <c r="B372" s="5"/>
      <c r="C372" s="4"/>
      <c r="D372" s="5"/>
      <c r="E372" s="4"/>
      <c r="F372" s="4"/>
      <c r="G372" s="4"/>
      <c r="H372" s="4"/>
    </row>
    <row r="373" spans="1:8" ht="14.25">
      <c r="A373" s="4"/>
      <c r="B373" s="5"/>
      <c r="C373" s="4"/>
      <c r="D373" s="5"/>
      <c r="E373" s="4"/>
      <c r="F373" s="4"/>
      <c r="G373" s="4"/>
      <c r="H373" s="4"/>
    </row>
    <row r="374" spans="1:8" ht="14.25">
      <c r="A374" s="4"/>
      <c r="B374" s="5"/>
      <c r="C374" s="4"/>
      <c r="D374" s="5"/>
      <c r="E374" s="4"/>
      <c r="F374" s="4"/>
      <c r="G374" s="4"/>
      <c r="H374" s="4"/>
    </row>
    <row r="375" spans="1:8" ht="14.25">
      <c r="A375" s="4"/>
      <c r="B375" s="5"/>
      <c r="C375" s="4"/>
      <c r="D375" s="5"/>
      <c r="E375" s="4"/>
      <c r="F375" s="4"/>
      <c r="G375" s="4"/>
      <c r="H375" s="4"/>
    </row>
    <row r="376" spans="1:8" ht="14.25">
      <c r="A376" s="4"/>
      <c r="B376" s="5"/>
      <c r="C376" s="4"/>
      <c r="D376" s="5"/>
      <c r="E376" s="4"/>
      <c r="F376" s="4"/>
      <c r="G376" s="4"/>
      <c r="H376" s="4"/>
    </row>
    <row r="377" spans="1:8" ht="14.25">
      <c r="A377" s="4"/>
      <c r="B377" s="5"/>
      <c r="C377" s="4"/>
      <c r="D377" s="5"/>
      <c r="E377" s="4"/>
      <c r="F377" s="4"/>
      <c r="G377" s="4"/>
      <c r="H377" s="4"/>
    </row>
    <row r="378" spans="1:8" ht="14.25">
      <c r="A378" s="4"/>
      <c r="B378" s="5"/>
      <c r="C378" s="4"/>
      <c r="D378" s="5"/>
      <c r="E378" s="4"/>
      <c r="F378" s="4"/>
      <c r="G378" s="4"/>
      <c r="H378" s="4"/>
    </row>
    <row r="379" spans="1:8" ht="14.25">
      <c r="A379" s="4"/>
      <c r="B379" s="5"/>
      <c r="C379" s="4"/>
      <c r="D379" s="5"/>
      <c r="E379" s="4"/>
      <c r="F379" s="4"/>
      <c r="G379" s="4"/>
      <c r="H379" s="4"/>
    </row>
    <row r="380" spans="1:8" ht="14.25">
      <c r="A380" s="4"/>
      <c r="B380" s="5"/>
      <c r="C380" s="4"/>
      <c r="D380" s="5"/>
      <c r="E380" s="4"/>
      <c r="F380" s="4"/>
      <c r="G380" s="4"/>
      <c r="H380" s="4"/>
    </row>
    <row r="381" spans="1:8" ht="14.25">
      <c r="A381" s="4"/>
      <c r="B381" s="5"/>
      <c r="C381" s="4"/>
      <c r="D381" s="5"/>
      <c r="E381" s="4"/>
      <c r="F381" s="4"/>
      <c r="G381" s="4"/>
      <c r="H381" s="4"/>
    </row>
    <row r="382" spans="1:8" ht="14.25">
      <c r="A382" s="4"/>
      <c r="B382" s="5"/>
      <c r="C382" s="4"/>
      <c r="D382" s="5"/>
      <c r="E382" s="4"/>
      <c r="F382" s="4"/>
      <c r="G382" s="4"/>
      <c r="H382" s="4"/>
    </row>
    <row r="383" spans="1:8" ht="14.25">
      <c r="A383" s="4"/>
      <c r="B383" s="5"/>
      <c r="C383" s="4"/>
      <c r="D383" s="5"/>
      <c r="E383" s="4"/>
      <c r="F383" s="4"/>
      <c r="G383" s="4"/>
      <c r="H383" s="4"/>
    </row>
    <row r="384" spans="1:8" ht="14.25">
      <c r="A384" s="4"/>
      <c r="B384" s="5"/>
      <c r="C384" s="4"/>
      <c r="D384" s="5"/>
      <c r="E384" s="4"/>
      <c r="F384" s="4"/>
      <c r="G384" s="4"/>
      <c r="H384" s="4"/>
    </row>
    <row r="385" spans="1:8" ht="14.25">
      <c r="A385" s="4"/>
      <c r="B385" s="5"/>
      <c r="C385" s="4"/>
      <c r="D385" s="5"/>
      <c r="E385" s="4"/>
      <c r="F385" s="4"/>
      <c r="G385" s="4"/>
      <c r="H385" s="4"/>
    </row>
    <row r="386" spans="1:8" ht="14.25">
      <c r="A386" s="4"/>
      <c r="B386" s="5"/>
      <c r="C386" s="4"/>
      <c r="D386" s="5"/>
      <c r="E386" s="4"/>
      <c r="F386" s="4"/>
      <c r="G386" s="4"/>
      <c r="H386" s="4"/>
    </row>
    <row r="387" spans="1:8" ht="14.25">
      <c r="A387" s="4"/>
      <c r="B387" s="5"/>
      <c r="C387" s="4"/>
      <c r="D387" s="5"/>
      <c r="E387" s="4"/>
      <c r="F387" s="4"/>
      <c r="G387" s="4"/>
      <c r="H387" s="4"/>
    </row>
    <row r="388" spans="1:8" ht="14.25">
      <c r="A388" s="4"/>
      <c r="B388" s="5"/>
      <c r="C388" s="4"/>
      <c r="D388" s="5"/>
      <c r="E388" s="4"/>
      <c r="F388" s="4"/>
      <c r="G388" s="4"/>
      <c r="H388" s="4"/>
    </row>
    <row r="389" spans="1:8" ht="14.25">
      <c r="A389" s="4"/>
      <c r="B389" s="5"/>
      <c r="C389" s="4"/>
      <c r="D389" s="5"/>
      <c r="E389" s="4"/>
      <c r="F389" s="4"/>
      <c r="G389" s="4"/>
      <c r="H389" s="4"/>
    </row>
    <row r="390" spans="1:8" ht="14.25">
      <c r="A390" s="4"/>
      <c r="B390" s="5"/>
      <c r="C390" s="4"/>
      <c r="D390" s="5"/>
      <c r="E390" s="4"/>
      <c r="F390" s="4"/>
      <c r="G390" s="4"/>
      <c r="H390" s="4"/>
    </row>
    <row r="391" spans="1:8" ht="14.25">
      <c r="A391" s="4"/>
      <c r="B391" s="5"/>
      <c r="C391" s="4"/>
      <c r="D391" s="5"/>
      <c r="E391" s="4"/>
      <c r="F391" s="4"/>
      <c r="G391" s="4"/>
      <c r="H391" s="4"/>
    </row>
    <row r="392" spans="1:8" ht="14.25">
      <c r="A392" s="4"/>
      <c r="B392" s="5"/>
      <c r="C392" s="4"/>
      <c r="D392" s="5"/>
      <c r="E392" s="4"/>
      <c r="F392" s="4"/>
      <c r="G392" s="4"/>
      <c r="H392" s="4"/>
    </row>
    <row r="393" spans="1:8" ht="14.25">
      <c r="A393" s="4"/>
      <c r="B393" s="5"/>
      <c r="C393" s="4"/>
      <c r="D393" s="5"/>
      <c r="E393" s="4"/>
      <c r="F393" s="4"/>
      <c r="G393" s="4"/>
      <c r="H393" s="4"/>
    </row>
    <row r="394" spans="1:8" ht="14.25">
      <c r="A394" s="4"/>
      <c r="B394" s="5"/>
      <c r="C394" s="4"/>
      <c r="D394" s="5"/>
      <c r="E394" s="4"/>
      <c r="F394" s="4"/>
      <c r="G394" s="4"/>
      <c r="H394" s="4"/>
    </row>
    <row r="395" spans="1:8" ht="14.25">
      <c r="A395" s="4"/>
      <c r="B395" s="5"/>
      <c r="C395" s="4"/>
      <c r="D395" s="5"/>
      <c r="E395" s="4"/>
      <c r="F395" s="4"/>
      <c r="G395" s="4"/>
      <c r="H395" s="4"/>
    </row>
    <row r="396" spans="1:8" ht="14.25">
      <c r="A396" s="4"/>
      <c r="B396" s="5"/>
      <c r="C396" s="4"/>
      <c r="D396" s="5"/>
      <c r="E396" s="4"/>
      <c r="F396" s="4"/>
      <c r="G396" s="4"/>
      <c r="H396" s="4"/>
    </row>
    <row r="397" spans="1:8" ht="14.25">
      <c r="A397" s="4"/>
      <c r="B397" s="5"/>
      <c r="C397" s="4"/>
      <c r="D397" s="5"/>
      <c r="E397" s="4"/>
      <c r="F397" s="4"/>
      <c r="G397" s="4"/>
      <c r="H397" s="4"/>
    </row>
    <row r="398" spans="1:8" ht="14.25">
      <c r="A398" s="4"/>
      <c r="B398" s="5"/>
      <c r="C398" s="4"/>
      <c r="D398" s="5"/>
      <c r="E398" s="4"/>
      <c r="F398" s="4"/>
      <c r="G398" s="4"/>
      <c r="H398" s="4"/>
    </row>
    <row r="399" spans="1:8" ht="14.25">
      <c r="A399" s="4"/>
      <c r="B399" s="5"/>
      <c r="C399" s="4"/>
      <c r="D399" s="5"/>
      <c r="E399" s="4"/>
      <c r="F399" s="4"/>
      <c r="G399" s="4"/>
      <c r="H399" s="4"/>
    </row>
    <row r="400" spans="1:8" ht="14.25">
      <c r="A400" s="4"/>
      <c r="B400" s="5"/>
      <c r="C400" s="4"/>
      <c r="D400" s="5"/>
      <c r="E400" s="4"/>
      <c r="F400" s="4"/>
      <c r="G400" s="4"/>
      <c r="H400" s="4"/>
    </row>
    <row r="401" spans="1:8" ht="14.25">
      <c r="A401" s="4"/>
      <c r="B401" s="5"/>
      <c r="C401" s="4"/>
      <c r="D401" s="5"/>
      <c r="E401" s="4"/>
      <c r="F401" s="4"/>
      <c r="G401" s="4"/>
      <c r="H401" s="4"/>
    </row>
    <row r="402" spans="1:8" ht="14.25">
      <c r="A402" s="4"/>
      <c r="B402" s="5"/>
      <c r="C402" s="4"/>
      <c r="D402" s="5"/>
      <c r="E402" s="4"/>
      <c r="F402" s="4"/>
      <c r="G402" s="4"/>
      <c r="H402" s="4"/>
    </row>
    <row r="403" spans="1:8" ht="14.25">
      <c r="A403" s="4"/>
      <c r="B403" s="5"/>
      <c r="C403" s="4"/>
      <c r="D403" s="5"/>
      <c r="E403" s="4"/>
      <c r="F403" s="4"/>
      <c r="G403" s="4"/>
      <c r="H403" s="4"/>
    </row>
    <row r="404" spans="1:8" ht="14.25">
      <c r="A404" s="4"/>
      <c r="B404" s="5"/>
      <c r="C404" s="4"/>
      <c r="D404" s="5"/>
      <c r="E404" s="4"/>
      <c r="F404" s="4"/>
      <c r="G404" s="4"/>
      <c r="H404" s="4"/>
    </row>
    <row r="405" spans="1:8" ht="14.25">
      <c r="A405" s="4"/>
      <c r="B405" s="5"/>
      <c r="C405" s="4"/>
      <c r="D405" s="5"/>
      <c r="E405" s="4"/>
      <c r="F405" s="4"/>
      <c r="G405" s="4"/>
      <c r="H405" s="4"/>
    </row>
    <row r="406" spans="1:8" ht="14.25">
      <c r="A406" s="4"/>
      <c r="B406" s="5"/>
      <c r="C406" s="4"/>
      <c r="D406" s="5"/>
      <c r="E406" s="4"/>
      <c r="F406" s="4"/>
      <c r="G406" s="4"/>
      <c r="H406" s="4"/>
    </row>
    <row r="407" spans="1:8" ht="14.25">
      <c r="A407" s="4"/>
      <c r="B407" s="5"/>
      <c r="C407" s="4"/>
      <c r="D407" s="5"/>
      <c r="E407" s="4"/>
      <c r="F407" s="4"/>
      <c r="G407" s="4"/>
      <c r="H407" s="4"/>
    </row>
    <row r="408" spans="1:8" ht="14.25">
      <c r="A408" s="4"/>
      <c r="B408" s="5"/>
      <c r="C408" s="4"/>
      <c r="D408" s="5"/>
      <c r="E408" s="4"/>
      <c r="F408" s="4"/>
      <c r="G408" s="4"/>
      <c r="H408" s="4"/>
    </row>
    <row r="409" spans="1:8" ht="14.25">
      <c r="A409" s="4"/>
      <c r="B409" s="5"/>
      <c r="C409" s="4"/>
      <c r="D409" s="5"/>
      <c r="E409" s="4"/>
      <c r="F409" s="4"/>
      <c r="G409" s="4"/>
      <c r="H409" s="4"/>
    </row>
    <row r="410" spans="1:8" ht="14.25">
      <c r="A410" s="4"/>
      <c r="B410" s="5"/>
      <c r="C410" s="4"/>
      <c r="D410" s="5"/>
      <c r="E410" s="4"/>
      <c r="F410" s="4"/>
      <c r="G410" s="4"/>
      <c r="H410" s="4"/>
    </row>
    <row r="411" spans="1:8" ht="14.25">
      <c r="A411" s="4"/>
      <c r="B411" s="5"/>
      <c r="C411" s="4"/>
      <c r="D411" s="5"/>
      <c r="E411" s="4"/>
      <c r="F411" s="4"/>
      <c r="G411" s="4"/>
      <c r="H411" s="4"/>
    </row>
    <row r="412" spans="1:8" ht="14.25">
      <c r="A412" s="4"/>
      <c r="B412" s="5"/>
      <c r="C412" s="4"/>
      <c r="D412" s="5"/>
      <c r="E412" s="4"/>
      <c r="F412" s="4"/>
      <c r="G412" s="4"/>
      <c r="H412" s="4"/>
    </row>
    <row r="413" spans="1:8" ht="14.25">
      <c r="A413" s="4"/>
      <c r="B413" s="5"/>
      <c r="C413" s="4"/>
      <c r="D413" s="5"/>
      <c r="E413" s="4"/>
      <c r="F413" s="4"/>
      <c r="G413" s="4"/>
      <c r="H413" s="4"/>
    </row>
    <row r="414" spans="1:8" ht="14.25">
      <c r="A414" s="4"/>
      <c r="B414" s="5"/>
      <c r="C414" s="4"/>
      <c r="D414" s="5"/>
      <c r="E414" s="4"/>
      <c r="F414" s="4"/>
      <c r="G414" s="4"/>
      <c r="H414" s="4"/>
    </row>
    <row r="415" spans="1:8" ht="14.25">
      <c r="A415" s="4"/>
      <c r="B415" s="5"/>
      <c r="C415" s="4"/>
      <c r="D415" s="5"/>
      <c r="E415" s="4"/>
      <c r="F415" s="4"/>
      <c r="G415" s="4"/>
      <c r="H415" s="4"/>
    </row>
    <row r="416" spans="1:8" ht="14.25">
      <c r="A416" s="4"/>
      <c r="B416" s="5"/>
      <c r="C416" s="4"/>
      <c r="D416" s="5"/>
      <c r="E416" s="4"/>
      <c r="F416" s="4"/>
      <c r="G416" s="4"/>
      <c r="H416" s="4"/>
    </row>
    <row r="417" spans="1:8" ht="14.25">
      <c r="A417" s="4"/>
      <c r="B417" s="5"/>
      <c r="C417" s="4"/>
      <c r="D417" s="5"/>
      <c r="E417" s="4"/>
      <c r="F417" s="4"/>
      <c r="G417" s="4"/>
      <c r="H417" s="4"/>
    </row>
    <row r="418" spans="1:8" ht="14.25">
      <c r="A418" s="4"/>
      <c r="B418" s="5"/>
      <c r="C418" s="4"/>
      <c r="D418" s="5"/>
      <c r="E418" s="4"/>
      <c r="F418" s="4"/>
      <c r="G418" s="4"/>
      <c r="H418" s="4"/>
    </row>
    <row r="419" spans="1:8" ht="14.25">
      <c r="A419" s="4"/>
      <c r="B419" s="5"/>
      <c r="C419" s="4"/>
      <c r="D419" s="5"/>
      <c r="E419" s="4"/>
      <c r="F419" s="4"/>
      <c r="G419" s="4"/>
      <c r="H419" s="4"/>
    </row>
    <row r="420" spans="1:8" ht="14.25">
      <c r="A420" s="4"/>
      <c r="B420" s="5"/>
      <c r="C420" s="4"/>
      <c r="D420" s="5"/>
      <c r="E420" s="4"/>
      <c r="F420" s="4"/>
      <c r="G420" s="4"/>
      <c r="H420" s="4"/>
    </row>
    <row r="421" spans="1:8" ht="14.25">
      <c r="A421" s="4"/>
      <c r="B421" s="5"/>
      <c r="C421" s="4"/>
      <c r="D421" s="5"/>
      <c r="E421" s="4"/>
      <c r="F421" s="4"/>
      <c r="G421" s="4"/>
      <c r="H421" s="4"/>
    </row>
    <row r="422" spans="1:8" ht="14.25">
      <c r="A422" s="4"/>
      <c r="B422" s="5"/>
      <c r="C422" s="4"/>
      <c r="D422" s="5"/>
      <c r="E422" s="4"/>
      <c r="F422" s="4"/>
      <c r="G422" s="4"/>
      <c r="H422" s="4"/>
    </row>
    <row r="423" spans="1:8" ht="14.25">
      <c r="A423" s="4"/>
      <c r="B423" s="5"/>
      <c r="C423" s="4"/>
      <c r="D423" s="5"/>
      <c r="E423" s="4"/>
      <c r="F423" s="4"/>
      <c r="G423" s="4"/>
      <c r="H423" s="4"/>
    </row>
    <row r="424" spans="1:8" ht="14.25">
      <c r="A424" s="4"/>
      <c r="B424" s="5"/>
      <c r="C424" s="4"/>
      <c r="D424" s="5"/>
      <c r="E424" s="4"/>
      <c r="F424" s="4"/>
      <c r="G424" s="4"/>
      <c r="H424" s="4"/>
    </row>
    <row r="425" spans="1:8" ht="14.25">
      <c r="A425" s="4"/>
      <c r="B425" s="5"/>
      <c r="C425" s="4"/>
      <c r="D425" s="5"/>
      <c r="E425" s="4"/>
      <c r="F425" s="4"/>
      <c r="G425" s="4"/>
      <c r="H425" s="4"/>
    </row>
    <row r="426" spans="1:8" ht="14.25">
      <c r="A426" s="4"/>
      <c r="B426" s="5"/>
      <c r="C426" s="4"/>
      <c r="D426" s="5"/>
      <c r="E426" s="4"/>
      <c r="F426" s="4"/>
      <c r="G426" s="4"/>
      <c r="H426" s="4"/>
    </row>
    <row r="427" spans="1:8" ht="14.25">
      <c r="A427" s="4"/>
      <c r="B427" s="5"/>
      <c r="C427" s="4"/>
      <c r="D427" s="5"/>
      <c r="E427" s="4"/>
      <c r="F427" s="4"/>
      <c r="G427" s="4"/>
      <c r="H427" s="4"/>
    </row>
    <row r="428" spans="1:8" ht="14.25">
      <c r="A428" s="4"/>
      <c r="B428" s="5"/>
      <c r="C428" s="4"/>
      <c r="D428" s="5"/>
      <c r="E428" s="4"/>
      <c r="F428" s="4"/>
      <c r="G428" s="4"/>
      <c r="H428" s="4"/>
    </row>
    <row r="429" spans="1:8" ht="14.25">
      <c r="A429" s="4"/>
      <c r="B429" s="5"/>
      <c r="C429" s="4"/>
      <c r="D429" s="5"/>
      <c r="E429" s="4"/>
      <c r="F429" s="4"/>
      <c r="G429" s="4"/>
      <c r="H429" s="4"/>
    </row>
    <row r="430" spans="1:8" ht="14.25">
      <c r="A430" s="4"/>
      <c r="B430" s="5"/>
      <c r="C430" s="4"/>
      <c r="D430" s="5"/>
      <c r="E430" s="4"/>
      <c r="F430" s="4"/>
      <c r="G430" s="4"/>
      <c r="H430" s="4"/>
    </row>
    <row r="431" spans="1:8" ht="14.25">
      <c r="A431" s="4"/>
      <c r="B431" s="5"/>
      <c r="C431" s="4"/>
      <c r="D431" s="5"/>
      <c r="E431" s="4"/>
      <c r="F431" s="4"/>
      <c r="G431" s="4"/>
      <c r="H431" s="4"/>
    </row>
    <row r="432" spans="1:8" ht="14.25">
      <c r="A432" s="4"/>
      <c r="B432" s="5"/>
      <c r="C432" s="4"/>
      <c r="D432" s="5"/>
      <c r="E432" s="4"/>
      <c r="F432" s="4"/>
      <c r="G432" s="4"/>
      <c r="H432" s="4"/>
    </row>
    <row r="433" spans="1:8" ht="14.25">
      <c r="A433" s="4"/>
      <c r="B433" s="5"/>
      <c r="C433" s="4"/>
      <c r="D433" s="5"/>
      <c r="E433" s="4"/>
      <c r="F433" s="4"/>
      <c r="G433" s="4"/>
      <c r="H433" s="4"/>
    </row>
    <row r="434" spans="1:8" ht="14.25">
      <c r="A434" s="4"/>
      <c r="B434" s="5"/>
      <c r="C434" s="4"/>
      <c r="D434" s="5"/>
      <c r="E434" s="4"/>
      <c r="F434" s="4"/>
      <c r="G434" s="4"/>
      <c r="H434" s="4"/>
    </row>
    <row r="435" spans="1:8" ht="14.25">
      <c r="A435" s="4"/>
      <c r="B435" s="5"/>
      <c r="C435" s="4"/>
      <c r="D435" s="5"/>
      <c r="E435" s="4"/>
      <c r="F435" s="4"/>
      <c r="G435" s="4"/>
      <c r="H435" s="4"/>
    </row>
    <row r="436" spans="1:8" ht="14.25">
      <c r="A436" s="4"/>
      <c r="B436" s="5"/>
      <c r="C436" s="4"/>
      <c r="D436" s="5"/>
      <c r="E436" s="4"/>
      <c r="F436" s="4"/>
      <c r="G436" s="4"/>
      <c r="H436" s="4"/>
    </row>
    <row r="437" spans="1:8" ht="14.25">
      <c r="A437" s="4"/>
      <c r="B437" s="5"/>
      <c r="C437" s="4"/>
      <c r="D437" s="5"/>
      <c r="E437" s="4"/>
      <c r="F437" s="4"/>
      <c r="G437" s="4"/>
      <c r="H437" s="4"/>
    </row>
    <row r="438" spans="1:8" ht="14.25">
      <c r="A438" s="4"/>
      <c r="B438" s="5"/>
      <c r="C438" s="4"/>
      <c r="D438" s="5"/>
      <c r="E438" s="4"/>
      <c r="F438" s="4"/>
      <c r="G438" s="4"/>
      <c r="H438" s="4"/>
    </row>
    <row r="439" spans="1:8" ht="14.25">
      <c r="A439" s="4"/>
      <c r="B439" s="5"/>
      <c r="C439" s="4"/>
      <c r="D439" s="5"/>
      <c r="E439" s="4"/>
      <c r="F439" s="4"/>
      <c r="G439" s="4"/>
      <c r="H439" s="4"/>
    </row>
    <row r="440" spans="1:8" ht="14.25">
      <c r="A440" s="4"/>
      <c r="B440" s="5"/>
      <c r="C440" s="4"/>
      <c r="D440" s="5"/>
      <c r="E440" s="4"/>
      <c r="F440" s="4"/>
      <c r="G440" s="4"/>
      <c r="H440" s="4"/>
    </row>
    <row r="441" spans="1:8" ht="14.25">
      <c r="A441" s="4"/>
      <c r="B441" s="5"/>
      <c r="C441" s="4"/>
      <c r="D441" s="5"/>
      <c r="E441" s="4"/>
      <c r="F441" s="4"/>
      <c r="G441" s="4"/>
      <c r="H441" s="4"/>
    </row>
    <row r="442" spans="1:8" ht="14.25">
      <c r="A442" s="4"/>
      <c r="B442" s="5"/>
      <c r="C442" s="4"/>
      <c r="D442" s="5"/>
      <c r="E442" s="4"/>
      <c r="F442" s="4"/>
      <c r="G442" s="4"/>
      <c r="H442" s="4"/>
    </row>
    <row r="443" spans="1:8" ht="14.25">
      <c r="A443" s="4"/>
      <c r="B443" s="5"/>
      <c r="C443" s="4"/>
      <c r="D443" s="5"/>
      <c r="E443" s="4"/>
      <c r="F443" s="4"/>
      <c r="G443" s="4"/>
      <c r="H443" s="4"/>
    </row>
    <row r="444" spans="1:8" ht="14.25">
      <c r="A444" s="4"/>
      <c r="B444" s="5"/>
      <c r="C444" s="4"/>
      <c r="D444" s="5"/>
      <c r="E444" s="4"/>
      <c r="F444" s="4"/>
      <c r="G444" s="4"/>
      <c r="H444" s="4"/>
    </row>
    <row r="445" spans="1:8" ht="14.25">
      <c r="A445" s="4"/>
      <c r="B445" s="5"/>
      <c r="C445" s="4"/>
      <c r="D445" s="5"/>
      <c r="E445" s="4"/>
      <c r="F445" s="4"/>
      <c r="G445" s="4"/>
      <c r="H445" s="4"/>
    </row>
    <row r="446" spans="1:8" ht="14.25">
      <c r="A446" s="4"/>
      <c r="B446" s="5"/>
      <c r="C446" s="4"/>
      <c r="D446" s="5"/>
      <c r="E446" s="4"/>
      <c r="F446" s="4"/>
      <c r="G446" s="4"/>
      <c r="H446" s="4"/>
    </row>
    <row r="447" spans="1:8" ht="14.25">
      <c r="A447" s="4"/>
      <c r="B447" s="5"/>
      <c r="C447" s="4"/>
      <c r="D447" s="5"/>
      <c r="E447" s="4"/>
      <c r="F447" s="4"/>
      <c r="G447" s="4"/>
      <c r="H447" s="4"/>
    </row>
    <row r="448" spans="1:8" ht="14.25">
      <c r="A448" s="4"/>
      <c r="B448" s="5"/>
      <c r="C448" s="4"/>
      <c r="D448" s="5"/>
      <c r="E448" s="4"/>
      <c r="F448" s="4"/>
      <c r="G448" s="4"/>
      <c r="H448" s="4"/>
    </row>
    <row r="449" spans="1:8" ht="14.25">
      <c r="A449" s="4"/>
      <c r="B449" s="5"/>
      <c r="C449" s="4"/>
      <c r="D449" s="5"/>
      <c r="E449" s="4"/>
      <c r="F449" s="4"/>
      <c r="G449" s="4"/>
      <c r="H449" s="4"/>
    </row>
    <row r="450" spans="1:8" ht="14.25">
      <c r="A450" s="4"/>
      <c r="B450" s="5"/>
      <c r="C450" s="4"/>
      <c r="D450" s="5"/>
      <c r="E450" s="4"/>
      <c r="F450" s="4"/>
      <c r="G450" s="4"/>
      <c r="H450" s="4"/>
    </row>
    <row r="451" spans="1:8" ht="14.25">
      <c r="A451" s="4"/>
      <c r="B451" s="5"/>
      <c r="C451" s="4"/>
      <c r="D451" s="5"/>
      <c r="E451" s="4"/>
      <c r="F451" s="4"/>
      <c r="G451" s="4"/>
      <c r="H451" s="4"/>
    </row>
    <row r="452" spans="1:8" ht="14.25">
      <c r="A452" s="4"/>
      <c r="B452" s="5"/>
      <c r="C452" s="4"/>
      <c r="D452" s="5"/>
      <c r="E452" s="4"/>
      <c r="F452" s="4"/>
      <c r="G452" s="4"/>
      <c r="H452" s="4"/>
    </row>
    <row r="453" spans="1:8" ht="14.25">
      <c r="A453" s="4"/>
      <c r="B453" s="5"/>
      <c r="C453" s="4"/>
      <c r="D453" s="5"/>
      <c r="E453" s="4"/>
      <c r="F453" s="4"/>
      <c r="G453" s="4"/>
      <c r="H453" s="4"/>
    </row>
    <row r="454" spans="1:8" ht="14.25">
      <c r="A454" s="4"/>
      <c r="B454" s="5"/>
      <c r="C454" s="4"/>
      <c r="D454" s="5"/>
      <c r="E454" s="4"/>
      <c r="F454" s="4"/>
      <c r="G454" s="4"/>
      <c r="H454" s="4"/>
    </row>
    <row r="455" spans="1:8" ht="14.25">
      <c r="A455" s="4"/>
      <c r="B455" s="5"/>
      <c r="C455" s="4"/>
      <c r="D455" s="5"/>
      <c r="E455" s="4"/>
      <c r="F455" s="4"/>
      <c r="G455" s="4"/>
      <c r="H455" s="4"/>
    </row>
    <row r="456" spans="1:8" ht="14.25">
      <c r="A456" s="4"/>
      <c r="B456" s="5"/>
      <c r="C456" s="4"/>
      <c r="D456" s="5"/>
      <c r="E456" s="4"/>
      <c r="F456" s="4"/>
      <c r="G456" s="4"/>
      <c r="H456" s="4"/>
    </row>
    <row r="457" spans="1:8" ht="14.25">
      <c r="A457" s="4"/>
      <c r="B457" s="5"/>
      <c r="C457" s="4"/>
      <c r="D457" s="5"/>
      <c r="E457" s="4"/>
      <c r="F457" s="4"/>
      <c r="G457" s="4"/>
      <c r="H457" s="4"/>
    </row>
    <row r="458" spans="1:8" ht="14.25">
      <c r="A458" s="4"/>
      <c r="B458" s="5"/>
      <c r="C458" s="4"/>
      <c r="D458" s="5"/>
      <c r="E458" s="4"/>
      <c r="F458" s="4"/>
      <c r="G458" s="4"/>
      <c r="H458" s="4"/>
    </row>
    <row r="459" spans="1:8" ht="14.25">
      <c r="A459" s="4"/>
      <c r="B459" s="5"/>
      <c r="C459" s="4"/>
      <c r="D459" s="5"/>
      <c r="E459" s="4"/>
      <c r="F459" s="4"/>
      <c r="G459" s="4"/>
      <c r="H459" s="4"/>
    </row>
    <row r="460" spans="1:8" ht="14.25">
      <c r="A460" s="4"/>
      <c r="B460" s="5"/>
      <c r="C460" s="4"/>
      <c r="D460" s="5"/>
      <c r="E460" s="4"/>
      <c r="F460" s="4"/>
      <c r="G460" s="4"/>
      <c r="H460" s="4"/>
    </row>
    <row r="461" spans="1:8" ht="14.25">
      <c r="A461" s="4"/>
      <c r="B461" s="5"/>
      <c r="C461" s="4"/>
      <c r="D461" s="5"/>
      <c r="E461" s="4"/>
      <c r="F461" s="4"/>
      <c r="G461" s="4"/>
      <c r="H461" s="4"/>
    </row>
    <row r="462" spans="1:8" ht="14.25">
      <c r="A462" s="4"/>
      <c r="B462" s="5"/>
      <c r="C462" s="4"/>
      <c r="D462" s="5"/>
      <c r="E462" s="4"/>
      <c r="F462" s="4"/>
      <c r="G462" s="4"/>
      <c r="H462" s="4"/>
    </row>
    <row r="463" spans="1:8" ht="14.25">
      <c r="A463" s="4"/>
      <c r="B463" s="5"/>
      <c r="C463" s="4"/>
      <c r="D463" s="5"/>
      <c r="E463" s="4"/>
      <c r="F463" s="4"/>
      <c r="G463" s="4"/>
      <c r="H463" s="4"/>
    </row>
    <row r="464" spans="1:8" ht="14.25">
      <c r="A464" s="4"/>
      <c r="B464" s="5"/>
      <c r="C464" s="4"/>
      <c r="D464" s="5"/>
      <c r="E464" s="4"/>
      <c r="F464" s="4"/>
      <c r="G464" s="4"/>
      <c r="H464" s="4"/>
    </row>
    <row r="465" spans="1:8" ht="14.25">
      <c r="A465" s="4"/>
      <c r="B465" s="5"/>
      <c r="C465" s="4"/>
      <c r="D465" s="5"/>
      <c r="E465" s="4"/>
      <c r="F465" s="4"/>
      <c r="G465" s="4"/>
      <c r="H465" s="4"/>
    </row>
    <row r="466" spans="1:8" ht="14.25">
      <c r="A466" s="4"/>
      <c r="B466" s="5"/>
      <c r="C466" s="4"/>
      <c r="D466" s="5"/>
      <c r="E466" s="4"/>
      <c r="F466" s="4"/>
      <c r="G466" s="4"/>
      <c r="H466" s="4"/>
    </row>
    <row r="467" spans="1:8" ht="14.25">
      <c r="A467" s="4"/>
      <c r="B467" s="5"/>
      <c r="C467" s="4"/>
      <c r="D467" s="5"/>
      <c r="E467" s="4"/>
      <c r="F467" s="4"/>
      <c r="G467" s="4"/>
      <c r="H467" s="4"/>
    </row>
    <row r="468" spans="1:8" ht="14.25">
      <c r="A468" s="4"/>
      <c r="B468" s="5"/>
      <c r="C468" s="4"/>
      <c r="D468" s="5"/>
      <c r="E468" s="4"/>
      <c r="F468" s="4"/>
      <c r="G468" s="4"/>
      <c r="H468" s="4"/>
    </row>
    <row r="469" spans="1:8" ht="14.25">
      <c r="A469" s="4"/>
      <c r="B469" s="5"/>
      <c r="C469" s="4"/>
      <c r="D469" s="5"/>
      <c r="E469" s="4"/>
      <c r="F469" s="4"/>
      <c r="G469" s="4"/>
      <c r="H469" s="4"/>
    </row>
    <row r="470" spans="1:8" ht="14.25">
      <c r="A470" s="4"/>
      <c r="B470" s="5"/>
      <c r="C470" s="4"/>
      <c r="D470" s="5"/>
      <c r="E470" s="4"/>
      <c r="F470" s="4"/>
      <c r="G470" s="4"/>
      <c r="H470" s="4"/>
    </row>
    <row r="471" spans="1:8" ht="14.25">
      <c r="A471" s="4"/>
      <c r="B471" s="5"/>
      <c r="C471" s="4"/>
      <c r="D471" s="5"/>
      <c r="E471" s="4"/>
      <c r="F471" s="4"/>
      <c r="G471" s="4"/>
      <c r="H471" s="4"/>
    </row>
    <row r="472" spans="1:8" ht="14.25">
      <c r="A472" s="4"/>
      <c r="B472" s="5"/>
      <c r="C472" s="4"/>
      <c r="D472" s="5"/>
      <c r="E472" s="4"/>
      <c r="F472" s="4"/>
      <c r="G472" s="4"/>
      <c r="H472" s="4"/>
    </row>
    <row r="473" spans="1:8" ht="14.25">
      <c r="A473" s="4"/>
      <c r="B473" s="5"/>
      <c r="C473" s="4"/>
      <c r="D473" s="5"/>
      <c r="E473" s="4"/>
      <c r="F473" s="4"/>
      <c r="G473" s="4"/>
      <c r="H473" s="4"/>
    </row>
    <row r="474" spans="1:8" ht="14.25">
      <c r="A474" s="4"/>
      <c r="B474" s="5"/>
      <c r="C474" s="4"/>
      <c r="D474" s="5"/>
      <c r="E474" s="4"/>
      <c r="F474" s="4"/>
      <c r="G474" s="4"/>
      <c r="H474" s="4"/>
    </row>
    <row r="475" spans="1:8" ht="14.25">
      <c r="A475" s="4"/>
      <c r="B475" s="5"/>
      <c r="C475" s="4"/>
      <c r="D475" s="5"/>
      <c r="E475" s="4"/>
      <c r="F475" s="4"/>
      <c r="G475" s="4"/>
      <c r="H475" s="4"/>
    </row>
    <row r="476" spans="1:8" ht="14.25">
      <c r="A476" s="4"/>
      <c r="B476" s="5"/>
      <c r="C476" s="4"/>
      <c r="D476" s="5"/>
      <c r="E476" s="4"/>
      <c r="F476" s="4"/>
      <c r="G476" s="4"/>
      <c r="H476" s="4"/>
    </row>
    <row r="477" spans="1:8" ht="14.25">
      <c r="A477" s="4"/>
      <c r="B477" s="5"/>
      <c r="C477" s="4"/>
      <c r="D477" s="5"/>
      <c r="E477" s="4"/>
      <c r="F477" s="4"/>
      <c r="G477" s="4"/>
      <c r="H477" s="4"/>
    </row>
    <row r="478" spans="1:8" ht="14.25">
      <c r="A478" s="4"/>
      <c r="B478" s="5"/>
      <c r="C478" s="4"/>
      <c r="D478" s="5"/>
      <c r="E478" s="4"/>
      <c r="F478" s="4"/>
      <c r="G478" s="4"/>
      <c r="H478" s="4"/>
    </row>
    <row r="479" spans="1:8" ht="14.25">
      <c r="A479" s="4"/>
      <c r="B479" s="5"/>
      <c r="C479" s="4"/>
      <c r="D479" s="5"/>
      <c r="E479" s="4"/>
      <c r="F479" s="4"/>
      <c r="G479" s="4"/>
      <c r="H479" s="4"/>
    </row>
    <row r="480" spans="1:8" ht="14.25">
      <c r="A480" s="4"/>
      <c r="B480" s="5"/>
      <c r="C480" s="4"/>
      <c r="D480" s="5"/>
      <c r="E480" s="4"/>
      <c r="F480" s="4"/>
      <c r="G480" s="4"/>
      <c r="H480" s="4"/>
    </row>
    <row r="481" spans="1:8" ht="14.25">
      <c r="A481" s="4"/>
      <c r="B481" s="5"/>
      <c r="C481" s="4"/>
      <c r="D481" s="5"/>
      <c r="E481" s="4"/>
      <c r="F481" s="4"/>
      <c r="G481" s="4"/>
      <c r="H481" s="4"/>
    </row>
    <row r="482" spans="1:8" ht="14.25">
      <c r="A482" s="4"/>
      <c r="B482" s="5"/>
      <c r="C482" s="4"/>
      <c r="D482" s="5"/>
      <c r="E482" s="4"/>
      <c r="F482" s="4"/>
      <c r="G482" s="4"/>
      <c r="H482" s="4"/>
    </row>
    <row r="483" spans="1:8" ht="14.25">
      <c r="A483" s="4"/>
      <c r="B483" s="5"/>
      <c r="C483" s="4"/>
      <c r="D483" s="5"/>
      <c r="E483" s="4"/>
      <c r="F483" s="4"/>
      <c r="G483" s="4"/>
      <c r="H483" s="4"/>
    </row>
    <row r="484" spans="1:8" ht="14.25">
      <c r="A484" s="4"/>
      <c r="B484" s="5"/>
      <c r="C484" s="4"/>
      <c r="D484" s="5"/>
      <c r="E484" s="4"/>
      <c r="F484" s="4"/>
      <c r="G484" s="4"/>
      <c r="H484" s="4"/>
    </row>
    <row r="485" spans="1:8" ht="14.25">
      <c r="A485" s="4"/>
      <c r="B485" s="5"/>
      <c r="C485" s="4"/>
      <c r="D485" s="5"/>
      <c r="E485" s="4"/>
      <c r="F485" s="4"/>
      <c r="G485" s="4"/>
      <c r="H485" s="4"/>
    </row>
    <row r="486" spans="1:8" ht="14.25">
      <c r="A486" s="4"/>
      <c r="B486" s="5"/>
      <c r="C486" s="4"/>
      <c r="D486" s="5"/>
      <c r="E486" s="4"/>
      <c r="F486" s="4"/>
      <c r="G486" s="4"/>
      <c r="H486" s="4"/>
    </row>
    <row r="487" spans="1:8" ht="14.25">
      <c r="A487" s="4"/>
      <c r="B487" s="5"/>
      <c r="C487" s="4"/>
      <c r="D487" s="5"/>
      <c r="E487" s="4"/>
      <c r="F487" s="4"/>
      <c r="G487" s="4"/>
      <c r="H487" s="4"/>
    </row>
    <row r="488" spans="1:8" ht="14.25">
      <c r="A488" s="4"/>
      <c r="B488" s="5"/>
      <c r="C488" s="4"/>
      <c r="D488" s="5"/>
      <c r="E488" s="4"/>
      <c r="F488" s="4"/>
      <c r="G488" s="4"/>
      <c r="H488" s="4"/>
    </row>
    <row r="489" spans="1:8" ht="14.25">
      <c r="A489" s="4"/>
      <c r="B489" s="5"/>
      <c r="C489" s="4"/>
      <c r="D489" s="5"/>
      <c r="E489" s="4"/>
      <c r="F489" s="4"/>
      <c r="G489" s="4"/>
      <c r="H489" s="4"/>
    </row>
    <row r="490" spans="1:8" ht="14.25">
      <c r="A490" s="4"/>
      <c r="B490" s="5"/>
      <c r="C490" s="4"/>
      <c r="D490" s="5"/>
      <c r="E490" s="4"/>
      <c r="F490" s="4"/>
      <c r="G490" s="4"/>
      <c r="H490" s="4"/>
    </row>
    <row r="491" spans="1:8" ht="14.25">
      <c r="A491" s="4"/>
      <c r="B491" s="5"/>
      <c r="C491" s="4"/>
      <c r="D491" s="5"/>
      <c r="E491" s="4"/>
      <c r="F491" s="4"/>
      <c r="G491" s="4"/>
      <c r="H491" s="4"/>
    </row>
    <row r="492" spans="1:8" ht="14.25">
      <c r="A492" s="4"/>
      <c r="B492" s="5"/>
      <c r="C492" s="4"/>
      <c r="D492" s="5"/>
      <c r="E492" s="4"/>
      <c r="F492" s="4"/>
      <c r="G492" s="4"/>
      <c r="H492" s="4"/>
    </row>
    <row r="493" spans="1:8" ht="14.25">
      <c r="A493" s="4"/>
      <c r="B493" s="5"/>
      <c r="C493" s="4"/>
      <c r="D493" s="5"/>
      <c r="E493" s="4"/>
      <c r="F493" s="4"/>
      <c r="G493" s="4"/>
      <c r="H493" s="4"/>
    </row>
    <row r="494" spans="1:8" ht="14.25">
      <c r="A494" s="4"/>
      <c r="B494" s="5"/>
      <c r="C494" s="4"/>
      <c r="D494" s="5"/>
      <c r="E494" s="4"/>
      <c r="F494" s="4"/>
      <c r="G494" s="4"/>
      <c r="H494" s="4"/>
    </row>
    <row r="495" spans="1:8" ht="14.25">
      <c r="A495" s="4"/>
      <c r="B495" s="5"/>
      <c r="C495" s="4"/>
      <c r="D495" s="5"/>
      <c r="E495" s="4"/>
      <c r="F495" s="4"/>
      <c r="G495" s="4"/>
      <c r="H495" s="4"/>
    </row>
    <row r="496" spans="1:8" ht="14.25">
      <c r="A496" s="4"/>
      <c r="B496" s="5"/>
      <c r="C496" s="4"/>
      <c r="D496" s="5"/>
      <c r="E496" s="4"/>
      <c r="F496" s="4"/>
      <c r="G496" s="4"/>
      <c r="H496" s="4"/>
    </row>
    <row r="497" spans="1:8" ht="14.25">
      <c r="A497" s="4"/>
      <c r="B497" s="5"/>
      <c r="C497" s="4"/>
      <c r="D497" s="5"/>
      <c r="E497" s="4"/>
      <c r="F497" s="4"/>
      <c r="G497" s="4"/>
      <c r="H497" s="4"/>
    </row>
    <row r="498" spans="1:8" ht="14.25">
      <c r="A498" s="4"/>
      <c r="B498" s="5"/>
      <c r="C498" s="4"/>
      <c r="D498" s="5"/>
      <c r="E498" s="4"/>
      <c r="F498" s="4"/>
      <c r="G498" s="4"/>
      <c r="H498" s="4"/>
    </row>
    <row r="499" spans="1:8" ht="14.25">
      <c r="A499" s="4"/>
      <c r="B499" s="5"/>
      <c r="C499" s="4"/>
      <c r="D499" s="5"/>
      <c r="E499" s="4"/>
      <c r="F499" s="4"/>
      <c r="G499" s="4"/>
      <c r="H499" s="4"/>
    </row>
    <row r="500" spans="1:8" ht="14.25">
      <c r="A500" s="4"/>
      <c r="B500" s="5"/>
      <c r="C500" s="4"/>
      <c r="D500" s="5"/>
      <c r="E500" s="4"/>
      <c r="F500" s="4"/>
      <c r="G500" s="4"/>
      <c r="H500" s="4"/>
    </row>
    <row r="501" spans="1:8" ht="14.25">
      <c r="A501" s="4"/>
      <c r="B501" s="5"/>
      <c r="C501" s="4"/>
      <c r="D501" s="5"/>
      <c r="E501" s="4"/>
      <c r="F501" s="4"/>
      <c r="G501" s="4"/>
      <c r="H501" s="4"/>
    </row>
    <row r="502" spans="1:8" ht="14.25">
      <c r="A502" s="4"/>
      <c r="B502" s="5"/>
      <c r="C502" s="4"/>
      <c r="D502" s="5"/>
      <c r="E502" s="4"/>
      <c r="F502" s="4"/>
      <c r="G502" s="4"/>
      <c r="H502" s="4"/>
    </row>
    <row r="503" spans="1:8" ht="14.25">
      <c r="A503" s="4"/>
      <c r="B503" s="5"/>
      <c r="C503" s="4"/>
      <c r="D503" s="5"/>
      <c r="E503" s="4"/>
      <c r="F503" s="4"/>
      <c r="G503" s="4"/>
      <c r="H503" s="4"/>
    </row>
    <row r="504" spans="1:8" ht="14.25">
      <c r="A504" s="4"/>
      <c r="B504" s="5"/>
      <c r="C504" s="4"/>
      <c r="D504" s="5"/>
      <c r="E504" s="4"/>
      <c r="F504" s="4"/>
      <c r="G504" s="4"/>
      <c r="H504" s="4"/>
    </row>
    <row r="505" spans="1:8" ht="14.25">
      <c r="A505" s="4"/>
      <c r="B505" s="5"/>
      <c r="C505" s="4"/>
      <c r="D505" s="5"/>
      <c r="E505" s="4"/>
      <c r="F505" s="4"/>
      <c r="G505" s="4"/>
      <c r="H505" s="4"/>
    </row>
    <row r="506" spans="1:8" ht="14.25">
      <c r="A506" s="4"/>
      <c r="B506" s="5"/>
      <c r="C506" s="4"/>
      <c r="D506" s="5"/>
      <c r="E506" s="4"/>
      <c r="F506" s="4"/>
      <c r="G506" s="4"/>
      <c r="H506" s="4"/>
    </row>
    <row r="507" spans="1:8" ht="14.25">
      <c r="A507" s="4"/>
      <c r="B507" s="5"/>
      <c r="C507" s="4"/>
      <c r="D507" s="5"/>
      <c r="E507" s="4"/>
      <c r="F507" s="4"/>
      <c r="G507" s="4"/>
      <c r="H507" s="4"/>
    </row>
    <row r="508" spans="1:8" ht="14.25">
      <c r="A508" s="4"/>
      <c r="B508" s="5"/>
      <c r="C508" s="4"/>
      <c r="D508" s="5"/>
      <c r="E508" s="4"/>
      <c r="F508" s="4"/>
      <c r="G508" s="4"/>
      <c r="H508" s="4"/>
    </row>
    <row r="509" spans="1:8" ht="14.25">
      <c r="A509" s="4"/>
      <c r="B509" s="5"/>
      <c r="C509" s="4"/>
      <c r="D509" s="5"/>
      <c r="E509" s="4"/>
      <c r="F509" s="4"/>
      <c r="G509" s="4"/>
      <c r="H509" s="4"/>
    </row>
    <row r="510" spans="1:8" ht="14.25">
      <c r="A510" s="4"/>
      <c r="B510" s="5"/>
      <c r="C510" s="4"/>
      <c r="D510" s="5"/>
      <c r="E510" s="4"/>
      <c r="F510" s="4"/>
      <c r="G510" s="4"/>
      <c r="H510" s="4"/>
    </row>
    <row r="511" spans="1:8" ht="14.25">
      <c r="A511" s="4"/>
      <c r="B511" s="5"/>
      <c r="C511" s="4"/>
      <c r="D511" s="5"/>
      <c r="E511" s="4"/>
      <c r="F511" s="4"/>
      <c r="G511" s="4"/>
      <c r="H511" s="4"/>
    </row>
    <row r="512" spans="1:8" ht="14.25">
      <c r="A512" s="4"/>
      <c r="B512" s="5"/>
      <c r="C512" s="4"/>
      <c r="D512" s="5"/>
      <c r="E512" s="4"/>
      <c r="F512" s="4"/>
      <c r="G512" s="4"/>
      <c r="H512" s="4"/>
    </row>
    <row r="513" spans="1:8" ht="14.25">
      <c r="A513" s="4"/>
      <c r="B513" s="5"/>
      <c r="C513" s="4"/>
      <c r="D513" s="5"/>
      <c r="E513" s="4"/>
      <c r="F513" s="4"/>
      <c r="G513" s="4"/>
      <c r="H513" s="4"/>
    </row>
    <row r="514" spans="1:8" ht="14.25">
      <c r="A514" s="4"/>
      <c r="B514" s="5"/>
      <c r="C514" s="4"/>
      <c r="D514" s="5"/>
      <c r="E514" s="4"/>
      <c r="F514" s="4"/>
      <c r="G514" s="4"/>
      <c r="H514" s="4"/>
    </row>
    <row r="515" spans="1:8" ht="14.25">
      <c r="A515" s="4"/>
      <c r="B515" s="5"/>
      <c r="C515" s="4"/>
      <c r="D515" s="5"/>
      <c r="E515" s="4"/>
      <c r="F515" s="4"/>
      <c r="G515" s="4"/>
      <c r="H515" s="4"/>
    </row>
    <row r="516" spans="1:8" ht="14.25">
      <c r="A516" s="4"/>
      <c r="B516" s="5"/>
      <c r="C516" s="4"/>
      <c r="D516" s="5"/>
      <c r="E516" s="4"/>
      <c r="F516" s="4"/>
      <c r="G516" s="4"/>
      <c r="H516" s="4"/>
    </row>
    <row r="517" spans="1:8" ht="14.25">
      <c r="A517" s="4"/>
      <c r="B517" s="5"/>
      <c r="C517" s="4"/>
      <c r="D517" s="5"/>
      <c r="E517" s="4"/>
      <c r="F517" s="4"/>
      <c r="G517" s="4"/>
      <c r="H517" s="4"/>
    </row>
    <row r="518" spans="1:8" ht="14.25">
      <c r="A518" s="4"/>
      <c r="B518" s="5"/>
      <c r="C518" s="4"/>
      <c r="D518" s="5"/>
      <c r="E518" s="4"/>
      <c r="F518" s="4"/>
      <c r="G518" s="4"/>
      <c r="H518" s="4"/>
    </row>
    <row r="519" spans="1:8" ht="14.25">
      <c r="A519" s="4"/>
      <c r="B519" s="5"/>
      <c r="C519" s="4"/>
      <c r="D519" s="5"/>
      <c r="E519" s="4"/>
      <c r="F519" s="4"/>
      <c r="G519" s="4"/>
      <c r="H519" s="4"/>
    </row>
    <row r="520" spans="1:8" ht="14.25">
      <c r="A520" s="4"/>
      <c r="B520" s="5"/>
      <c r="C520" s="4"/>
      <c r="D520" s="5"/>
      <c r="E520" s="4"/>
      <c r="F520" s="4"/>
      <c r="G520" s="4"/>
      <c r="H520" s="4"/>
    </row>
    <row r="521" spans="1:8" ht="14.25">
      <c r="A521" s="4"/>
      <c r="B521" s="5"/>
      <c r="C521" s="4"/>
      <c r="D521" s="5"/>
      <c r="E521" s="4"/>
      <c r="F521" s="4"/>
      <c r="G521" s="4"/>
      <c r="H521" s="4"/>
    </row>
    <row r="522" spans="1:8" ht="14.25">
      <c r="A522" s="4"/>
      <c r="B522" s="5"/>
      <c r="C522" s="4"/>
      <c r="D522" s="5"/>
      <c r="E522" s="4"/>
      <c r="F522" s="4"/>
      <c r="G522" s="4"/>
      <c r="H522" s="4"/>
    </row>
    <row r="523" spans="1:8" ht="14.25">
      <c r="A523" s="4"/>
      <c r="B523" s="5"/>
      <c r="C523" s="4"/>
      <c r="D523" s="5"/>
      <c r="E523" s="4"/>
      <c r="F523" s="4"/>
      <c r="G523" s="4"/>
      <c r="H523" s="4"/>
    </row>
    <row r="524" spans="1:8" ht="14.25">
      <c r="A524" s="4"/>
      <c r="B524" s="5"/>
      <c r="C524" s="4"/>
      <c r="D524" s="5"/>
      <c r="E524" s="4"/>
      <c r="F524" s="4"/>
      <c r="G524" s="4"/>
      <c r="H524" s="4"/>
    </row>
    <row r="525" spans="1:8" ht="14.25">
      <c r="A525" s="4"/>
      <c r="B525" s="5"/>
      <c r="C525" s="4"/>
      <c r="D525" s="5"/>
      <c r="E525" s="4"/>
      <c r="F525" s="4"/>
      <c r="G525" s="4"/>
      <c r="H525" s="4"/>
    </row>
    <row r="526" spans="1:8" ht="14.25">
      <c r="A526" s="4"/>
      <c r="B526" s="5"/>
      <c r="C526" s="4"/>
      <c r="D526" s="5"/>
      <c r="E526" s="4"/>
      <c r="F526" s="4"/>
      <c r="G526" s="4"/>
      <c r="H526" s="4"/>
    </row>
    <row r="527" spans="1:8" ht="14.25">
      <c r="A527" s="4"/>
      <c r="B527" s="5"/>
      <c r="C527" s="4"/>
      <c r="D527" s="5"/>
      <c r="E527" s="4"/>
      <c r="F527" s="4"/>
      <c r="G527" s="4"/>
      <c r="H527" s="4"/>
    </row>
    <row r="528" spans="1:8" ht="14.25">
      <c r="A528" s="4"/>
      <c r="B528" s="5"/>
      <c r="C528" s="4"/>
      <c r="D528" s="5"/>
      <c r="E528" s="4"/>
      <c r="F528" s="4"/>
      <c r="G528" s="4"/>
      <c r="H528" s="4"/>
    </row>
    <row r="529" spans="1:8" ht="14.25">
      <c r="A529" s="4"/>
      <c r="B529" s="5"/>
      <c r="C529" s="4"/>
      <c r="D529" s="5"/>
      <c r="E529" s="4"/>
      <c r="F529" s="4"/>
      <c r="G529" s="4"/>
      <c r="H529" s="4"/>
    </row>
    <row r="530" spans="1:8" ht="14.25">
      <c r="A530" s="4"/>
      <c r="B530" s="5"/>
      <c r="C530" s="4"/>
      <c r="D530" s="5"/>
      <c r="E530" s="4"/>
      <c r="F530" s="4"/>
      <c r="G530" s="4"/>
      <c r="H530" s="4"/>
    </row>
    <row r="531" spans="1:8" ht="14.25">
      <c r="A531" s="4"/>
      <c r="B531" s="5"/>
      <c r="C531" s="4"/>
      <c r="D531" s="5"/>
      <c r="E531" s="4"/>
      <c r="F531" s="4"/>
      <c r="G531" s="4"/>
      <c r="H531" s="4"/>
    </row>
    <row r="532" spans="1:8" ht="14.25">
      <c r="A532" s="4"/>
      <c r="B532" s="5"/>
      <c r="C532" s="4"/>
      <c r="D532" s="5"/>
      <c r="E532" s="4"/>
      <c r="F532" s="4"/>
      <c r="G532" s="4"/>
      <c r="H532" s="4"/>
    </row>
    <row r="533" spans="1:8" ht="14.25">
      <c r="A533" s="4"/>
      <c r="B533" s="5"/>
      <c r="C533" s="4"/>
      <c r="D533" s="5"/>
      <c r="E533" s="4"/>
      <c r="F533" s="4"/>
      <c r="G533" s="4"/>
      <c r="H533" s="4"/>
    </row>
    <row r="534" spans="1:8" ht="14.25">
      <c r="A534" s="4"/>
      <c r="B534" s="5"/>
      <c r="C534" s="4"/>
      <c r="D534" s="5"/>
      <c r="E534" s="4"/>
      <c r="F534" s="4"/>
      <c r="G534" s="4"/>
      <c r="H534" s="4"/>
    </row>
    <row r="535" spans="1:8" ht="14.25">
      <c r="A535" s="4"/>
      <c r="B535" s="5"/>
      <c r="C535" s="4"/>
      <c r="D535" s="5"/>
      <c r="E535" s="4"/>
      <c r="F535" s="4"/>
      <c r="G535" s="4"/>
      <c r="H535" s="4"/>
    </row>
    <row r="536" spans="1:8" ht="14.25">
      <c r="A536" s="4"/>
      <c r="B536" s="5"/>
      <c r="C536" s="4"/>
      <c r="D536" s="5"/>
      <c r="E536" s="4"/>
      <c r="F536" s="4"/>
      <c r="G536" s="4"/>
      <c r="H536" s="4"/>
    </row>
    <row r="537" spans="1:8" ht="14.25">
      <c r="A537" s="4"/>
      <c r="B537" s="5"/>
      <c r="C537" s="4"/>
      <c r="D537" s="5"/>
      <c r="E537" s="4"/>
      <c r="F537" s="4"/>
      <c r="G537" s="4"/>
      <c r="H537" s="4"/>
    </row>
    <row r="538" spans="1:8" ht="14.25">
      <c r="A538" s="4"/>
      <c r="B538" s="5"/>
      <c r="C538" s="4"/>
      <c r="D538" s="5"/>
      <c r="E538" s="4"/>
      <c r="F538" s="4"/>
      <c r="G538" s="4"/>
      <c r="H538" s="4"/>
    </row>
    <row r="539" spans="1:8" ht="14.25">
      <c r="A539" s="4"/>
      <c r="B539" s="5"/>
      <c r="C539" s="4"/>
      <c r="D539" s="5"/>
      <c r="E539" s="4"/>
      <c r="F539" s="4"/>
      <c r="G539" s="4"/>
      <c r="H539" s="4"/>
    </row>
    <row r="540" spans="1:8" ht="14.25">
      <c r="A540" s="4"/>
      <c r="B540" s="5"/>
      <c r="C540" s="4"/>
      <c r="D540" s="5"/>
      <c r="E540" s="4"/>
      <c r="F540" s="4"/>
      <c r="G540" s="4"/>
      <c r="H540" s="4"/>
    </row>
    <row r="541" spans="1:8" ht="14.25">
      <c r="A541" s="4"/>
      <c r="B541" s="5"/>
      <c r="C541" s="4"/>
      <c r="D541" s="5"/>
      <c r="E541" s="4"/>
      <c r="F541" s="4"/>
      <c r="G541" s="4"/>
      <c r="H541" s="4"/>
    </row>
    <row r="542" spans="1:8" ht="14.25">
      <c r="A542" s="4"/>
      <c r="B542" s="5"/>
      <c r="C542" s="4"/>
      <c r="D542" s="5"/>
      <c r="E542" s="4"/>
      <c r="F542" s="4"/>
      <c r="G542" s="4"/>
      <c r="H542" s="4"/>
    </row>
    <row r="543" spans="1:8" ht="14.25">
      <c r="A543" s="4"/>
      <c r="B543" s="5"/>
      <c r="C543" s="4"/>
      <c r="D543" s="5"/>
      <c r="E543" s="4"/>
      <c r="F543" s="4"/>
      <c r="G543" s="4"/>
      <c r="H543" s="4"/>
    </row>
    <row r="544" spans="1:8" ht="14.25">
      <c r="A544" s="4"/>
      <c r="B544" s="5"/>
      <c r="C544" s="4"/>
      <c r="D544" s="5"/>
      <c r="E544" s="4"/>
      <c r="F544" s="4"/>
      <c r="G544" s="4"/>
      <c r="H544" s="4"/>
    </row>
    <row r="545" spans="1:8" ht="14.25">
      <c r="A545" s="4"/>
      <c r="B545" s="5"/>
      <c r="C545" s="4"/>
      <c r="D545" s="5"/>
      <c r="E545" s="4"/>
      <c r="F545" s="4"/>
      <c r="G545" s="4"/>
      <c r="H545" s="4"/>
    </row>
    <row r="546" spans="1:8" ht="14.25">
      <c r="A546" s="4"/>
      <c r="B546" s="5"/>
      <c r="C546" s="4"/>
      <c r="D546" s="5"/>
      <c r="E546" s="4"/>
      <c r="F546" s="4"/>
      <c r="G546" s="4"/>
      <c r="H546" s="4"/>
    </row>
    <row r="547" spans="1:8" ht="14.25">
      <c r="A547" s="4"/>
      <c r="B547" s="5"/>
      <c r="C547" s="4"/>
      <c r="D547" s="5"/>
      <c r="E547" s="4"/>
      <c r="F547" s="4"/>
      <c r="G547" s="4"/>
      <c r="H547" s="4"/>
    </row>
    <row r="548" spans="1:8" ht="14.25">
      <c r="A548" s="4"/>
      <c r="B548" s="5"/>
      <c r="C548" s="4"/>
      <c r="D548" s="5"/>
      <c r="E548" s="4"/>
      <c r="F548" s="4"/>
      <c r="G548" s="4"/>
      <c r="H548" s="4"/>
    </row>
    <row r="549" spans="1:8" ht="14.25">
      <c r="A549" s="4"/>
      <c r="B549" s="5"/>
      <c r="C549" s="4"/>
      <c r="D549" s="5"/>
      <c r="E549" s="4"/>
      <c r="F549" s="4"/>
      <c r="G549" s="4"/>
      <c r="H549" s="4"/>
    </row>
    <row r="550" spans="1:8" ht="14.25">
      <c r="A550" s="4"/>
      <c r="B550" s="5"/>
      <c r="C550" s="4"/>
      <c r="D550" s="5"/>
      <c r="E550" s="4"/>
      <c r="F550" s="4"/>
      <c r="G550" s="4"/>
      <c r="H550" s="4"/>
    </row>
    <row r="551" spans="1:8" ht="14.25">
      <c r="A551" s="4"/>
      <c r="B551" s="5"/>
      <c r="C551" s="4"/>
      <c r="D551" s="5"/>
      <c r="E551" s="4"/>
      <c r="F551" s="4"/>
      <c r="G551" s="4"/>
      <c r="H551" s="4"/>
    </row>
    <row r="552" spans="1:8" ht="14.25">
      <c r="A552" s="4"/>
      <c r="B552" s="5"/>
      <c r="C552" s="4"/>
      <c r="D552" s="5"/>
      <c r="E552" s="4"/>
      <c r="F552" s="4"/>
      <c r="G552" s="4"/>
      <c r="H552" s="4"/>
    </row>
    <row r="553" spans="1:8" ht="14.25">
      <c r="A553" s="4"/>
      <c r="B553" s="5"/>
      <c r="C553" s="4"/>
      <c r="D553" s="5"/>
      <c r="E553" s="4"/>
      <c r="F553" s="4"/>
      <c r="G553" s="4"/>
      <c r="H553" s="4"/>
    </row>
    <row r="554" spans="1:8" ht="14.25">
      <c r="A554" s="4"/>
      <c r="B554" s="5"/>
      <c r="C554" s="4"/>
      <c r="D554" s="5"/>
      <c r="E554" s="4"/>
      <c r="F554" s="4"/>
      <c r="G554" s="4"/>
      <c r="H554" s="4"/>
    </row>
    <row r="555" spans="1:8" ht="14.25">
      <c r="A555" s="4"/>
      <c r="B555" s="5"/>
      <c r="C555" s="4"/>
      <c r="D555" s="5"/>
      <c r="E555" s="4"/>
      <c r="F555" s="4"/>
      <c r="G555" s="4"/>
      <c r="H555" s="4"/>
    </row>
    <row r="556" spans="1:8" ht="14.25">
      <c r="A556" s="4"/>
      <c r="B556" s="5"/>
      <c r="C556" s="4"/>
      <c r="D556" s="5"/>
      <c r="E556" s="4"/>
      <c r="F556" s="4"/>
      <c r="G556" s="4"/>
      <c r="H556" s="4"/>
    </row>
    <row r="557" spans="1:8" ht="14.25">
      <c r="A557" s="4"/>
      <c r="B557" s="5"/>
      <c r="C557" s="4"/>
      <c r="D557" s="5"/>
      <c r="E557" s="4"/>
      <c r="F557" s="4"/>
      <c r="G557" s="4"/>
      <c r="H557" s="4"/>
    </row>
    <row r="558" spans="1:8" ht="14.25">
      <c r="A558" s="4"/>
      <c r="B558" s="5"/>
      <c r="C558" s="4"/>
      <c r="D558" s="5"/>
      <c r="E558" s="4"/>
      <c r="F558" s="4"/>
      <c r="G558" s="4"/>
      <c r="H558" s="4"/>
    </row>
    <row r="559" spans="1:8" ht="14.25">
      <c r="A559" s="4"/>
      <c r="B559" s="5"/>
      <c r="C559" s="4"/>
      <c r="D559" s="5"/>
      <c r="E559" s="4"/>
      <c r="F559" s="4"/>
      <c r="G559" s="4"/>
      <c r="H559" s="4"/>
    </row>
    <row r="560" spans="1:8" ht="14.25">
      <c r="A560" s="4"/>
      <c r="B560" s="5"/>
      <c r="C560" s="4"/>
      <c r="D560" s="5"/>
      <c r="E560" s="4"/>
      <c r="F560" s="4"/>
      <c r="G560" s="4"/>
      <c r="H560" s="4"/>
    </row>
    <row r="561" spans="1:8" ht="14.25">
      <c r="A561" s="4"/>
      <c r="B561" s="5"/>
      <c r="C561" s="4"/>
      <c r="D561" s="5"/>
      <c r="E561" s="4"/>
      <c r="F561" s="4"/>
      <c r="G561" s="4"/>
      <c r="H561" s="4"/>
    </row>
    <row r="562" spans="1:8" ht="14.25">
      <c r="A562" s="4"/>
      <c r="B562" s="5"/>
      <c r="C562" s="4"/>
      <c r="D562" s="5"/>
      <c r="E562" s="4"/>
      <c r="F562" s="4"/>
      <c r="G562" s="4"/>
      <c r="H562" s="4"/>
    </row>
    <row r="563" spans="1:8" ht="14.25">
      <c r="A563" s="4"/>
      <c r="B563" s="5"/>
      <c r="C563" s="4"/>
      <c r="D563" s="5"/>
      <c r="E563" s="4"/>
      <c r="F563" s="4"/>
      <c r="G563" s="4"/>
      <c r="H563" s="4"/>
    </row>
    <row r="564" spans="1:8" ht="14.25">
      <c r="A564" s="4"/>
      <c r="B564" s="5"/>
      <c r="C564" s="4"/>
      <c r="D564" s="5"/>
      <c r="E564" s="4"/>
      <c r="F564" s="4"/>
      <c r="G564" s="4"/>
      <c r="H564" s="4"/>
    </row>
    <row r="565" spans="1:8" ht="14.25">
      <c r="A565" s="4"/>
      <c r="B565" s="5"/>
      <c r="C565" s="4"/>
      <c r="D565" s="5"/>
      <c r="E565" s="4"/>
      <c r="F565" s="4"/>
      <c r="G565" s="4"/>
      <c r="H565" s="4"/>
    </row>
    <row r="566" spans="1:8" ht="14.25">
      <c r="A566" s="4"/>
      <c r="B566" s="5"/>
      <c r="C566" s="4"/>
      <c r="D566" s="5"/>
      <c r="E566" s="4"/>
      <c r="F566" s="4"/>
      <c r="G566" s="4"/>
      <c r="H566" s="4"/>
    </row>
    <row r="567" spans="1:8" ht="14.25">
      <c r="A567" s="4"/>
      <c r="B567" s="5"/>
      <c r="C567" s="4"/>
      <c r="D567" s="5"/>
      <c r="E567" s="4"/>
      <c r="F567" s="4"/>
      <c r="G567" s="4"/>
      <c r="H567" s="4"/>
    </row>
    <row r="568" spans="1:8" ht="14.25">
      <c r="A568" s="4"/>
      <c r="B568" s="5"/>
      <c r="C568" s="4"/>
      <c r="D568" s="5"/>
      <c r="E568" s="4"/>
      <c r="F568" s="4"/>
      <c r="G568" s="4"/>
      <c r="H568" s="4"/>
    </row>
    <row r="569" spans="1:8" ht="14.25">
      <c r="A569" s="4"/>
      <c r="B569" s="5"/>
      <c r="C569" s="4"/>
      <c r="D569" s="5"/>
      <c r="E569" s="4"/>
      <c r="F569" s="4"/>
      <c r="G569" s="4"/>
      <c r="H569" s="4"/>
    </row>
    <row r="570" spans="1:8" ht="14.25">
      <c r="A570" s="4"/>
      <c r="B570" s="5"/>
      <c r="C570" s="4"/>
      <c r="D570" s="5"/>
      <c r="E570" s="4"/>
      <c r="F570" s="4"/>
      <c r="G570" s="4"/>
      <c r="H570" s="4"/>
    </row>
    <row r="571" spans="1:8" ht="14.25">
      <c r="A571" s="4"/>
      <c r="B571" s="5"/>
      <c r="C571" s="4"/>
      <c r="D571" s="5"/>
      <c r="E571" s="4"/>
      <c r="F571" s="4"/>
      <c r="G571" s="4"/>
      <c r="H571" s="4"/>
    </row>
    <row r="572" spans="1:8" ht="14.25">
      <c r="A572" s="4"/>
      <c r="B572" s="5"/>
      <c r="C572" s="4"/>
      <c r="D572" s="5"/>
      <c r="E572" s="4"/>
      <c r="F572" s="4"/>
      <c r="G572" s="4"/>
      <c r="H572" s="4"/>
    </row>
    <row r="573" spans="1:8" ht="14.25">
      <c r="A573" s="4"/>
      <c r="B573" s="5"/>
      <c r="C573" s="4"/>
      <c r="D573" s="5"/>
      <c r="E573" s="4"/>
      <c r="F573" s="4"/>
      <c r="G573" s="4"/>
      <c r="H573" s="4"/>
    </row>
    <row r="574" spans="1:8" ht="14.25">
      <c r="A574" s="4"/>
      <c r="B574" s="5"/>
      <c r="C574" s="4"/>
      <c r="D574" s="5"/>
      <c r="E574" s="4"/>
      <c r="F574" s="4"/>
      <c r="G574" s="4"/>
      <c r="H574" s="4"/>
    </row>
    <row r="575" spans="1:8" ht="14.25">
      <c r="A575" s="4"/>
      <c r="B575" s="5"/>
      <c r="C575" s="4"/>
      <c r="D575" s="5"/>
      <c r="E575" s="4"/>
      <c r="F575" s="4"/>
      <c r="G575" s="4"/>
      <c r="H575" s="4"/>
    </row>
    <row r="576" spans="1:8" ht="14.25">
      <c r="A576" s="4"/>
      <c r="B576" s="5"/>
      <c r="C576" s="4"/>
      <c r="D576" s="5"/>
      <c r="E576" s="4"/>
      <c r="F576" s="4"/>
      <c r="G576" s="4"/>
      <c r="H576" s="4"/>
    </row>
    <row r="577" spans="1:8" ht="14.25">
      <c r="A577" s="4"/>
      <c r="B577" s="5"/>
      <c r="C577" s="4"/>
      <c r="D577" s="5"/>
      <c r="E577" s="4"/>
      <c r="F577" s="4"/>
      <c r="G577" s="4"/>
      <c r="H577" s="4"/>
    </row>
    <row r="578" spans="1:8" ht="14.25">
      <c r="A578" s="4"/>
      <c r="B578" s="5"/>
      <c r="C578" s="4"/>
      <c r="D578" s="5"/>
      <c r="E578" s="4"/>
      <c r="F578" s="4"/>
      <c r="G578" s="4"/>
      <c r="H578" s="4"/>
    </row>
    <row r="579" spans="1:8" ht="14.25">
      <c r="A579" s="4"/>
      <c r="B579" s="5"/>
      <c r="C579" s="4"/>
      <c r="D579" s="5"/>
      <c r="E579" s="4"/>
      <c r="F579" s="4"/>
      <c r="G579" s="4"/>
      <c r="H579" s="4"/>
    </row>
    <row r="580" spans="1:8" ht="14.25">
      <c r="A580" s="4"/>
      <c r="B580" s="5"/>
      <c r="C580" s="4"/>
      <c r="D580" s="5"/>
      <c r="E580" s="4"/>
      <c r="F580" s="4"/>
      <c r="G580" s="4"/>
      <c r="H580" s="4"/>
    </row>
    <row r="581" spans="1:8" ht="14.25">
      <c r="A581" s="4"/>
      <c r="B581" s="5"/>
      <c r="C581" s="4"/>
      <c r="D581" s="5"/>
      <c r="E581" s="4"/>
      <c r="F581" s="4"/>
      <c r="G581" s="4"/>
      <c r="H581" s="4"/>
    </row>
    <row r="582" spans="1:8" ht="14.25">
      <c r="A582" s="4"/>
      <c r="B582" s="5"/>
      <c r="C582" s="4"/>
      <c r="D582" s="5"/>
      <c r="E582" s="4"/>
      <c r="F582" s="4"/>
      <c r="G582" s="4"/>
      <c r="H582" s="4"/>
    </row>
    <row r="583" spans="1:8" ht="14.25">
      <c r="A583" s="4"/>
      <c r="B583" s="5"/>
      <c r="C583" s="4"/>
      <c r="D583" s="5"/>
      <c r="E583" s="4"/>
      <c r="F583" s="4"/>
      <c r="G583" s="4"/>
      <c r="H583" s="4"/>
    </row>
    <row r="584" spans="1:8" ht="14.25">
      <c r="A584" s="4"/>
      <c r="B584" s="5"/>
      <c r="C584" s="4"/>
      <c r="D584" s="5"/>
      <c r="E584" s="4"/>
      <c r="F584" s="4"/>
      <c r="G584" s="4"/>
      <c r="H584" s="4"/>
    </row>
    <row r="585" spans="1:8" ht="14.25">
      <c r="A585" s="4"/>
      <c r="B585" s="5"/>
      <c r="C585" s="4"/>
      <c r="D585" s="5"/>
      <c r="E585" s="4"/>
      <c r="F585" s="4"/>
      <c r="G585" s="4"/>
      <c r="H585" s="4"/>
    </row>
    <row r="586" spans="1:8" ht="14.25">
      <c r="A586" s="4"/>
      <c r="B586" s="5"/>
      <c r="C586" s="4"/>
      <c r="D586" s="5"/>
      <c r="E586" s="4"/>
      <c r="F586" s="4"/>
      <c r="G586" s="4"/>
      <c r="H586" s="4"/>
    </row>
    <row r="587" spans="1:8" ht="14.25">
      <c r="A587" s="4"/>
      <c r="B587" s="5"/>
      <c r="C587" s="4"/>
      <c r="D587" s="5"/>
      <c r="E587" s="4"/>
      <c r="F587" s="4"/>
      <c r="G587" s="4"/>
      <c r="H587" s="4"/>
    </row>
    <row r="588" spans="1:8" ht="14.25">
      <c r="A588" s="4"/>
      <c r="B588" s="5"/>
      <c r="C588" s="4"/>
      <c r="D588" s="5"/>
      <c r="E588" s="4"/>
      <c r="F588" s="4"/>
      <c r="G588" s="4"/>
      <c r="H588" s="4"/>
    </row>
    <row r="589" spans="1:8" ht="14.25">
      <c r="A589" s="4"/>
      <c r="B589" s="5"/>
      <c r="C589" s="4"/>
      <c r="D589" s="5"/>
      <c r="E589" s="4"/>
      <c r="F589" s="4"/>
      <c r="G589" s="4"/>
      <c r="H589" s="4"/>
    </row>
    <row r="590" spans="1:8" ht="14.25">
      <c r="A590" s="4"/>
      <c r="B590" s="5"/>
      <c r="C590" s="4"/>
      <c r="D590" s="5"/>
      <c r="E590" s="4"/>
      <c r="F590" s="4"/>
      <c r="G590" s="4"/>
      <c r="H590" s="4"/>
    </row>
    <row r="591" spans="1:8" ht="14.25">
      <c r="A591" s="4"/>
      <c r="B591" s="5"/>
      <c r="C591" s="4"/>
      <c r="D591" s="5"/>
      <c r="E591" s="4"/>
      <c r="F591" s="4"/>
      <c r="G591" s="4"/>
      <c r="H591" s="4"/>
    </row>
    <row r="592" spans="1:8" ht="14.25">
      <c r="A592" s="4"/>
      <c r="B592" s="5"/>
      <c r="C592" s="4"/>
      <c r="D592" s="5"/>
      <c r="E592" s="4"/>
      <c r="F592" s="4"/>
      <c r="G592" s="4"/>
      <c r="H592" s="4"/>
    </row>
    <row r="593" spans="1:8" ht="14.25">
      <c r="A593" s="4"/>
      <c r="B593" s="5"/>
      <c r="C593" s="4"/>
      <c r="D593" s="5"/>
      <c r="E593" s="4"/>
      <c r="F593" s="4"/>
      <c r="G593" s="4"/>
      <c r="H593" s="4"/>
    </row>
    <row r="594" spans="1:8" ht="14.25">
      <c r="A594" s="4"/>
      <c r="B594" s="5"/>
      <c r="C594" s="4"/>
      <c r="D594" s="5"/>
      <c r="E594" s="4"/>
      <c r="F594" s="4"/>
      <c r="G594" s="4"/>
      <c r="H594" s="4"/>
    </row>
    <row r="595" spans="1:8" ht="14.25">
      <c r="A595" s="4"/>
      <c r="B595" s="5"/>
      <c r="C595" s="4"/>
      <c r="D595" s="5"/>
      <c r="E595" s="4"/>
      <c r="F595" s="4"/>
      <c r="G595" s="4"/>
      <c r="H595" s="4"/>
    </row>
    <row r="596" spans="1:8" ht="14.25">
      <c r="A596" s="4"/>
      <c r="B596" s="5"/>
      <c r="C596" s="4"/>
      <c r="D596" s="5"/>
      <c r="E596" s="4"/>
      <c r="F596" s="4"/>
      <c r="G596" s="4"/>
      <c r="H596" s="4"/>
    </row>
    <row r="597" spans="1:8" ht="14.25">
      <c r="A597" s="4"/>
      <c r="B597" s="5"/>
      <c r="C597" s="4"/>
      <c r="D597" s="5"/>
      <c r="E597" s="4"/>
      <c r="F597" s="4"/>
      <c r="G597" s="4"/>
      <c r="H597" s="4"/>
    </row>
    <row r="598" spans="1:8" ht="14.25">
      <c r="A598" s="4"/>
      <c r="B598" s="5"/>
      <c r="C598" s="4"/>
      <c r="D598" s="5"/>
      <c r="E598" s="4"/>
      <c r="F598" s="4"/>
      <c r="G598" s="4"/>
      <c r="H598" s="4"/>
    </row>
    <row r="599" spans="1:8" ht="14.25">
      <c r="A599" s="4"/>
      <c r="B599" s="5"/>
      <c r="C599" s="4"/>
      <c r="D599" s="5"/>
      <c r="E599" s="4"/>
      <c r="F599" s="4"/>
      <c r="G599" s="4"/>
      <c r="H599" s="4"/>
    </row>
    <row r="600" spans="1:8" ht="14.25">
      <c r="A600" s="4"/>
      <c r="B600" s="5"/>
      <c r="C600" s="4"/>
      <c r="D600" s="5"/>
      <c r="E600" s="4"/>
      <c r="F600" s="4"/>
      <c r="G600" s="4"/>
      <c r="H600" s="4"/>
    </row>
    <row r="601" spans="1:8" ht="14.25">
      <c r="A601" s="4"/>
      <c r="B601" s="5"/>
      <c r="C601" s="4"/>
      <c r="D601" s="5"/>
      <c r="E601" s="4"/>
      <c r="F601" s="4"/>
      <c r="G601" s="4"/>
      <c r="H601" s="4"/>
    </row>
    <row r="602" spans="1:8" ht="14.25">
      <c r="A602" s="4"/>
      <c r="B602" s="5"/>
      <c r="C602" s="4"/>
      <c r="D602" s="5"/>
      <c r="E602" s="4"/>
      <c r="F602" s="4"/>
      <c r="G602" s="4"/>
      <c r="H602" s="4"/>
    </row>
    <row r="603" spans="1:8" ht="14.25">
      <c r="A603" s="4"/>
      <c r="B603" s="5"/>
      <c r="C603" s="4"/>
      <c r="D603" s="5"/>
      <c r="E603" s="4"/>
      <c r="F603" s="4"/>
      <c r="G603" s="4"/>
      <c r="H603" s="4"/>
    </row>
    <row r="604" spans="1:8" ht="14.25">
      <c r="A604" s="4"/>
      <c r="B604" s="5"/>
      <c r="C604" s="4"/>
      <c r="D604" s="5"/>
      <c r="E604" s="4"/>
      <c r="F604" s="4"/>
      <c r="G604" s="4"/>
      <c r="H604" s="4"/>
    </row>
    <row r="605" spans="1:8" ht="14.25">
      <c r="A605" s="4"/>
      <c r="B605" s="5"/>
      <c r="C605" s="4"/>
      <c r="D605" s="5"/>
      <c r="E605" s="4"/>
      <c r="F605" s="4"/>
      <c r="G605" s="4"/>
      <c r="H605" s="4"/>
    </row>
    <row r="606" spans="1:8" ht="14.25">
      <c r="A606" s="4"/>
      <c r="B606" s="5"/>
      <c r="C606" s="4"/>
      <c r="D606" s="5"/>
      <c r="E606" s="4"/>
      <c r="F606" s="4"/>
      <c r="G606" s="4"/>
      <c r="H606" s="4"/>
    </row>
    <row r="607" spans="1:8" ht="14.25">
      <c r="A607" s="4"/>
      <c r="B607" s="5"/>
      <c r="C607" s="4"/>
      <c r="D607" s="5"/>
      <c r="E607" s="4"/>
      <c r="F607" s="4"/>
      <c r="G607" s="4"/>
      <c r="H607" s="4"/>
    </row>
    <row r="608" spans="1:8" ht="14.25">
      <c r="A608" s="4"/>
      <c r="B608" s="5"/>
      <c r="C608" s="4"/>
      <c r="D608" s="5"/>
      <c r="E608" s="4"/>
      <c r="F608" s="4"/>
      <c r="G608" s="4"/>
      <c r="H608" s="4"/>
    </row>
    <row r="609" spans="1:8" ht="14.25">
      <c r="A609" s="4"/>
      <c r="B609" s="5"/>
      <c r="C609" s="4"/>
      <c r="D609" s="5"/>
      <c r="E609" s="4"/>
      <c r="F609" s="4"/>
      <c r="G609" s="4"/>
      <c r="H609" s="4"/>
    </row>
    <row r="610" spans="1:8" ht="14.25">
      <c r="A610" s="4"/>
      <c r="B610" s="5"/>
      <c r="C610" s="4"/>
      <c r="D610" s="5"/>
      <c r="E610" s="4"/>
      <c r="F610" s="4"/>
      <c r="G610" s="4"/>
      <c r="H610" s="4"/>
    </row>
    <row r="611" spans="1:8" ht="14.25">
      <c r="A611" s="4"/>
      <c r="B611" s="5"/>
      <c r="C611" s="4"/>
      <c r="D611" s="5"/>
      <c r="E611" s="4"/>
      <c r="F611" s="4"/>
      <c r="G611" s="4"/>
      <c r="H611" s="4"/>
    </row>
    <row r="612" spans="1:8" ht="14.25">
      <c r="A612" s="4"/>
      <c r="B612" s="5"/>
      <c r="C612" s="4"/>
      <c r="D612" s="5"/>
      <c r="E612" s="4"/>
      <c r="F612" s="4"/>
      <c r="G612" s="4"/>
      <c r="H612" s="4"/>
    </row>
    <row r="613" spans="1:8" ht="14.25">
      <c r="A613" s="4"/>
      <c r="B613" s="5"/>
      <c r="C613" s="4"/>
      <c r="D613" s="5"/>
      <c r="E613" s="4"/>
      <c r="F613" s="4"/>
      <c r="G613" s="4"/>
      <c r="H613" s="4"/>
    </row>
    <row r="614" spans="1:8" ht="14.25">
      <c r="A614" s="4"/>
      <c r="B614" s="5"/>
      <c r="C614" s="4"/>
      <c r="D614" s="5"/>
      <c r="E614" s="4"/>
      <c r="F614" s="4"/>
      <c r="G614" s="4"/>
      <c r="H614" s="4"/>
    </row>
    <row r="615" spans="1:8" ht="14.25">
      <c r="A615" s="4"/>
      <c r="B615" s="5"/>
      <c r="C615" s="4"/>
      <c r="D615" s="5"/>
      <c r="E615" s="4"/>
      <c r="F615" s="4"/>
      <c r="G615" s="4"/>
      <c r="H615" s="4"/>
    </row>
    <row r="616" spans="1:8" ht="14.25">
      <c r="A616" s="4"/>
      <c r="B616" s="5"/>
      <c r="C616" s="4"/>
      <c r="D616" s="5"/>
      <c r="E616" s="4"/>
      <c r="F616" s="4"/>
      <c r="G616" s="4"/>
      <c r="H616" s="4"/>
    </row>
    <row r="617" spans="1:8" ht="14.25">
      <c r="A617" s="4"/>
      <c r="B617" s="5"/>
      <c r="C617" s="4"/>
      <c r="D617" s="5"/>
      <c r="E617" s="4"/>
      <c r="F617" s="4"/>
      <c r="G617" s="4"/>
      <c r="H617" s="4"/>
    </row>
    <row r="618" spans="1:8" ht="14.25">
      <c r="A618" s="4"/>
      <c r="B618" s="5"/>
      <c r="C618" s="4"/>
      <c r="D618" s="5"/>
      <c r="E618" s="4"/>
      <c r="F618" s="4"/>
      <c r="G618" s="4"/>
      <c r="H618" s="4"/>
    </row>
    <row r="619" spans="1:8" ht="14.25">
      <c r="A619" s="4"/>
      <c r="B619" s="5"/>
      <c r="C619" s="4"/>
      <c r="D619" s="5"/>
      <c r="E619" s="4"/>
      <c r="F619" s="4"/>
      <c r="G619" s="4"/>
      <c r="H619" s="4"/>
    </row>
    <row r="620" spans="1:8" ht="14.25">
      <c r="A620" s="4"/>
      <c r="B620" s="5"/>
      <c r="C620" s="4"/>
      <c r="D620" s="5"/>
      <c r="E620" s="4"/>
      <c r="F620" s="4"/>
      <c r="G620" s="4"/>
      <c r="H620" s="4"/>
    </row>
    <row r="621" spans="1:8" ht="14.25">
      <c r="A621" s="4"/>
      <c r="B621" s="5"/>
      <c r="C621" s="4"/>
      <c r="D621" s="5"/>
      <c r="E621" s="4"/>
      <c r="F621" s="4"/>
      <c r="G621" s="4"/>
      <c r="H621" s="4"/>
    </row>
    <row r="622" spans="1:8" ht="14.25">
      <c r="A622" s="4"/>
      <c r="B622" s="5"/>
      <c r="C622" s="4"/>
      <c r="D622" s="5"/>
      <c r="E622" s="4"/>
      <c r="F622" s="4"/>
      <c r="G622" s="4"/>
      <c r="H622" s="4"/>
    </row>
    <row r="623" spans="1:8" ht="14.25">
      <c r="A623" s="4"/>
      <c r="B623" s="5"/>
      <c r="C623" s="4"/>
      <c r="D623" s="5"/>
      <c r="E623" s="4"/>
      <c r="F623" s="4"/>
      <c r="G623" s="4"/>
      <c r="H623" s="4"/>
    </row>
    <row r="624" spans="1:8" ht="14.25">
      <c r="A624" s="4"/>
      <c r="B624" s="5"/>
      <c r="C624" s="4"/>
      <c r="D624" s="5"/>
      <c r="E624" s="4"/>
      <c r="F624" s="4"/>
      <c r="G624" s="4"/>
      <c r="H624" s="4"/>
    </row>
    <row r="625" spans="1:8" ht="14.25">
      <c r="A625" s="4"/>
      <c r="B625" s="5"/>
      <c r="C625" s="4"/>
      <c r="D625" s="5"/>
      <c r="E625" s="4"/>
      <c r="F625" s="4"/>
      <c r="G625" s="4"/>
      <c r="H625" s="4"/>
    </row>
    <row r="626" spans="1:8" ht="14.25">
      <c r="A626" s="4"/>
      <c r="B626" s="5"/>
      <c r="C626" s="4"/>
      <c r="D626" s="5"/>
      <c r="E626" s="4"/>
      <c r="F626" s="4"/>
      <c r="G626" s="4"/>
      <c r="H626" s="4"/>
    </row>
    <row r="627" spans="1:8" ht="14.25">
      <c r="A627" s="4"/>
      <c r="B627" s="5"/>
      <c r="C627" s="4"/>
      <c r="D627" s="5"/>
      <c r="E627" s="4"/>
      <c r="F627" s="4"/>
      <c r="G627" s="4"/>
      <c r="H627" s="4"/>
    </row>
    <row r="628" spans="1:8" ht="14.25">
      <c r="A628" s="4"/>
      <c r="B628" s="5"/>
      <c r="C628" s="4"/>
      <c r="D628" s="5"/>
      <c r="E628" s="4"/>
      <c r="F628" s="4"/>
      <c r="G628" s="4"/>
      <c r="H628" s="4"/>
    </row>
    <row r="629" spans="1:8" ht="14.25">
      <c r="A629" s="4"/>
      <c r="B629" s="5"/>
      <c r="C629" s="4"/>
      <c r="D629" s="5"/>
      <c r="E629" s="4"/>
      <c r="F629" s="4"/>
      <c r="G629" s="4"/>
      <c r="H629" s="4"/>
    </row>
    <row r="630" spans="1:8" ht="14.25">
      <c r="A630" s="4"/>
      <c r="B630" s="5"/>
      <c r="C630" s="4"/>
      <c r="D630" s="5"/>
      <c r="E630" s="4"/>
      <c r="F630" s="4"/>
      <c r="G630" s="4"/>
      <c r="H630" s="4"/>
    </row>
    <row r="631" spans="1:8" ht="14.25">
      <c r="A631" s="4"/>
      <c r="B631" s="5"/>
      <c r="C631" s="4"/>
      <c r="D631" s="5"/>
      <c r="E631" s="4"/>
      <c r="F631" s="4"/>
      <c r="G631" s="4"/>
      <c r="H631" s="4"/>
    </row>
    <row r="632" spans="1:8" ht="14.25">
      <c r="A632" s="4"/>
      <c r="B632" s="5"/>
      <c r="C632" s="4"/>
      <c r="D632" s="5"/>
      <c r="E632" s="4"/>
      <c r="F632" s="4"/>
      <c r="G632" s="4"/>
      <c r="H632" s="4"/>
    </row>
    <row r="633" spans="1:8" ht="14.25">
      <c r="A633" s="4"/>
      <c r="B633" s="5"/>
      <c r="C633" s="4"/>
      <c r="D633" s="5"/>
      <c r="E633" s="4"/>
      <c r="F633" s="4"/>
      <c r="G633" s="4"/>
      <c r="H633" s="4"/>
    </row>
    <row r="634" spans="1:8" ht="14.25">
      <c r="A634" s="4"/>
      <c r="B634" s="5"/>
      <c r="C634" s="4"/>
      <c r="D634" s="5"/>
      <c r="E634" s="4"/>
      <c r="F634" s="4"/>
      <c r="G634" s="4"/>
      <c r="H634" s="4"/>
    </row>
    <row r="635" spans="1:8" ht="14.25">
      <c r="A635" s="4"/>
      <c r="B635" s="5"/>
      <c r="C635" s="4"/>
      <c r="D635" s="5"/>
      <c r="E635" s="4"/>
      <c r="F635" s="4"/>
      <c r="G635" s="4"/>
      <c r="H635" s="4"/>
    </row>
    <row r="636" spans="1:8" ht="14.25">
      <c r="A636" s="4"/>
      <c r="B636" s="5"/>
      <c r="C636" s="4"/>
      <c r="D636" s="5"/>
      <c r="E636" s="4"/>
      <c r="F636" s="4"/>
      <c r="G636" s="4"/>
      <c r="H636" s="4"/>
    </row>
  </sheetData>
  <hyperlinks>
    <hyperlink ref="I2" r:id="rId1" display="http://www.ccn.yamanashi.ac.jp/~kondoh/ellips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Yamanashi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Kondoh</dc:creator>
  <cp:keywords/>
  <dc:description/>
  <cp:lastModifiedBy>近藤</cp:lastModifiedBy>
  <cp:lastPrinted>1999-11-10T02:55:31Z</cp:lastPrinted>
  <dcterms:created xsi:type="dcterms:W3CDTF">1998-10-08T02:02:14Z</dcterms:created>
  <dcterms:modified xsi:type="dcterms:W3CDTF">2001-05-23T09:26:26Z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