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080" windowHeight="2685" activeTab="1"/>
  </bookViews>
  <sheets>
    <sheet name="Sheet1" sheetId="1" r:id="rId1"/>
    <sheet name="PSI" sheetId="2" r:id="rId2"/>
    <sheet name="DEL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<sst xmlns="http://schemas.openxmlformats.org/spreadsheetml/2006/main" count="34" uniqueCount="34">
  <si>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Substrate</t>
  </si>
  <si>
    <t>Film1</t>
  </si>
  <si>
    <t>Environment</t>
  </si>
  <si>
    <t>L (A)</t>
  </si>
  <si>
    <t>n1</t>
  </si>
  <si>
    <t>k1</t>
  </si>
  <si>
    <t>n2</t>
  </si>
  <si>
    <t>k2</t>
  </si>
  <si>
    <t>n3</t>
  </si>
  <si>
    <t>k3</t>
  </si>
  <si>
    <t>N3</t>
  </si>
  <si>
    <t>Film thickness (A)</t>
  </si>
  <si>
    <t>DELTA</t>
  </si>
  <si>
    <t>PSI</t>
  </si>
  <si>
    <t>ELLIPSHEET, E. Kondoh Mar. 1999; Final Rev May. 2001</t>
  </si>
  <si>
    <t>USE "ANALYSIS TOOL" ADD-IN</t>
  </si>
  <si>
    <t>http://www.ccn.yamanashi.ac.jp/~kondoh/ellips.html</t>
  </si>
  <si>
    <t>Angle (phi1)</t>
  </si>
  <si>
    <t>Period</t>
  </si>
  <si>
    <t>N1</t>
  </si>
  <si>
    <t>N2</t>
  </si>
  <si>
    <t>phai1</t>
  </si>
  <si>
    <t>cos(phi1)</t>
  </si>
  <si>
    <t>cos(phi2)</t>
  </si>
  <si>
    <t>cos(phi3)</t>
  </si>
  <si>
    <t>rp12</t>
  </si>
  <si>
    <t>rs12</t>
  </si>
  <si>
    <t>rp23</t>
  </si>
  <si>
    <t>rs23</t>
  </si>
  <si>
    <t>beta</t>
  </si>
  <si>
    <t>Rp</t>
  </si>
  <si>
    <t>Rs</t>
  </si>
  <si>
    <t>Psi</t>
  </si>
  <si>
    <t>Del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</si>
</sst>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Ｐゴシック"/>
      <family val="0"/>
    </font>
    <font>
      <sz val="11"/>
      <name val="Arial"/>
      <family val="2"/>
    </font>
    <font>
      <b/>
      <sz val="11"/>
      <name val="Arial"/>
      <family val="2"/>
    </font>
    <font>
      <sz val="6"/>
      <name val="ＭＳ Ｐゴシック"/>
      <family val="3"/>
    </font>
    <font>
      <sz val="14.25"/>
      <name val="ＭＳ Ｐゴシック"/>
      <family val="3"/>
    </font>
    <font>
      <b/>
      <sz val="14.25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6" fillId="0" borderId="0" xfId="16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Spectroscopic Ellipsometry /  SiO2 on 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8375"/>
          <c:w val="0.86025"/>
          <c:h val="0.82025"/>
        </c:manualLayout>
      </c:layout>
      <c:scatterChart>
        <c:scatterStyle val="smoothMarker"/>
        <c:varyColors val="0"/>
        <c:ser>
          <c:idx val="0"/>
          <c:order val="0"/>
          <c:tx>
            <c:v>N=1.46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Sheet1!$H$7:$H$47</c:f>
              <c:numCache>
                <c:ptCount val="41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  <c:pt idx="11">
                  <c:v>5100</c:v>
                </c:pt>
                <c:pt idx="12">
                  <c:v>5200</c:v>
                </c:pt>
                <c:pt idx="13">
                  <c:v>5300</c:v>
                </c:pt>
                <c:pt idx="14">
                  <c:v>5400</c:v>
                </c:pt>
                <c:pt idx="15">
                  <c:v>5500</c:v>
                </c:pt>
                <c:pt idx="16">
                  <c:v>5600</c:v>
                </c:pt>
                <c:pt idx="17">
                  <c:v>5700</c:v>
                </c:pt>
                <c:pt idx="18">
                  <c:v>5800</c:v>
                </c:pt>
                <c:pt idx="19">
                  <c:v>5900</c:v>
                </c:pt>
                <c:pt idx="20">
                  <c:v>6000</c:v>
                </c:pt>
                <c:pt idx="21">
                  <c:v>6100</c:v>
                </c:pt>
                <c:pt idx="22">
                  <c:v>6200</c:v>
                </c:pt>
                <c:pt idx="23">
                  <c:v>6300</c:v>
                </c:pt>
                <c:pt idx="24">
                  <c:v>6400</c:v>
                </c:pt>
                <c:pt idx="25">
                  <c:v>6500</c:v>
                </c:pt>
                <c:pt idx="26">
                  <c:v>6600</c:v>
                </c:pt>
                <c:pt idx="27">
                  <c:v>6700</c:v>
                </c:pt>
                <c:pt idx="28">
                  <c:v>6800</c:v>
                </c:pt>
                <c:pt idx="29">
                  <c:v>6900</c:v>
                </c:pt>
                <c:pt idx="30">
                  <c:v>7000</c:v>
                </c:pt>
                <c:pt idx="31">
                  <c:v>7100</c:v>
                </c:pt>
                <c:pt idx="32">
                  <c:v>7200</c:v>
                </c:pt>
                <c:pt idx="33">
                  <c:v>7300</c:v>
                </c:pt>
                <c:pt idx="34">
                  <c:v>7400</c:v>
                </c:pt>
                <c:pt idx="35">
                  <c:v>7500</c:v>
                </c:pt>
                <c:pt idx="36">
                  <c:v>7600</c:v>
                </c:pt>
                <c:pt idx="37">
                  <c:v>7700</c:v>
                </c:pt>
                <c:pt idx="38">
                  <c:v>7800</c:v>
                </c:pt>
                <c:pt idx="39">
                  <c:v>7900</c:v>
                </c:pt>
                <c:pt idx="40">
                  <c:v>8000</c:v>
                </c:pt>
              </c:numCache>
            </c:numRef>
          </c:xVal>
          <c:yVal>
            <c:numRef>
              <c:f>Sheet1!$AC$7:$AC$47</c:f>
              <c:numCache>
                <c:ptCount val="41"/>
                <c:pt idx="0">
                  <c:v>37.44300646399386</c:v>
                </c:pt>
                <c:pt idx="1">
                  <c:v>41.400465522680534</c:v>
                </c:pt>
                <c:pt idx="2">
                  <c:v>47.18322476538496</c:v>
                </c:pt>
                <c:pt idx="3">
                  <c:v>55.79457544235748</c:v>
                </c:pt>
                <c:pt idx="4">
                  <c:v>67.97324917797067</c:v>
                </c:pt>
                <c:pt idx="5">
                  <c:v>79.34335424143752</c:v>
                </c:pt>
                <c:pt idx="6">
                  <c:v>73.01339046122253</c:v>
                </c:pt>
                <c:pt idx="7">
                  <c:v>61.218930267642065</c:v>
                </c:pt>
                <c:pt idx="8">
                  <c:v>52.35296042143363</c:v>
                </c:pt>
                <c:pt idx="9">
                  <c:v>46.04376479703819</c:v>
                </c:pt>
                <c:pt idx="10">
                  <c:v>41.44083336962324</c:v>
                </c:pt>
                <c:pt idx="11">
                  <c:v>37.86054682154495</c:v>
                </c:pt>
                <c:pt idx="12">
                  <c:v>34.95404172390631</c:v>
                </c:pt>
                <c:pt idx="13">
                  <c:v>32.42940990332684</c:v>
                </c:pt>
                <c:pt idx="14">
                  <c:v>30.13648032675359</c:v>
                </c:pt>
                <c:pt idx="15">
                  <c:v>28.00375899654681</c:v>
                </c:pt>
                <c:pt idx="16">
                  <c:v>25.959287905131944</c:v>
                </c:pt>
                <c:pt idx="17">
                  <c:v>23.99206860191799</c:v>
                </c:pt>
                <c:pt idx="18">
                  <c:v>22.08459095866826</c:v>
                </c:pt>
                <c:pt idx="19">
                  <c:v>20.219695807751705</c:v>
                </c:pt>
                <c:pt idx="20">
                  <c:v>18.426562983258414</c:v>
                </c:pt>
                <c:pt idx="21">
                  <c:v>16.708258039420404</c:v>
                </c:pt>
                <c:pt idx="22">
                  <c:v>15.087567643034571</c:v>
                </c:pt>
                <c:pt idx="23">
                  <c:v>13.622598329525182</c:v>
                </c:pt>
                <c:pt idx="24">
                  <c:v>12.342831413932899</c:v>
                </c:pt>
                <c:pt idx="25">
                  <c:v>11.290279343464906</c:v>
                </c:pt>
                <c:pt idx="26">
                  <c:v>10.554505278529684</c:v>
                </c:pt>
                <c:pt idx="27">
                  <c:v>10.152181757528886</c:v>
                </c:pt>
                <c:pt idx="28">
                  <c:v>10.063410025240213</c:v>
                </c:pt>
                <c:pt idx="29">
                  <c:v>10.33745939985906</c:v>
                </c:pt>
                <c:pt idx="30">
                  <c:v>10.860825814718536</c:v>
                </c:pt>
                <c:pt idx="31">
                  <c:v>11.575484893904164</c:v>
                </c:pt>
                <c:pt idx="32">
                  <c:v>12.389235347841632</c:v>
                </c:pt>
                <c:pt idx="33">
                  <c:v>13.342330198095105</c:v>
                </c:pt>
                <c:pt idx="34">
                  <c:v>14.333231929796506</c:v>
                </c:pt>
                <c:pt idx="35">
                  <c:v>15.343662108781784</c:v>
                </c:pt>
                <c:pt idx="36">
                  <c:v>16.355249569094976</c:v>
                </c:pt>
                <c:pt idx="37">
                  <c:v>17.35681947784781</c:v>
                </c:pt>
                <c:pt idx="38">
                  <c:v>18.340453969673543</c:v>
                </c:pt>
                <c:pt idx="39">
                  <c:v>19.300716939336855</c:v>
                </c:pt>
                <c:pt idx="40">
                  <c:v>20.236985072090626</c:v>
                </c:pt>
              </c:numCache>
            </c:numRef>
          </c:yVal>
          <c:smooth val="1"/>
        </c:ser>
        <c:axId val="37242803"/>
        <c:axId val="4863092"/>
      </c:scatterChart>
      <c:valAx>
        <c:axId val="37242803"/>
        <c:scaling>
          <c:orientation val="minMax"/>
          <c:max val="8000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Lambda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63092"/>
        <c:crosses val="autoZero"/>
        <c:crossBetween val="midCat"/>
        <c:dispUnits/>
      </c:valAx>
      <c:valAx>
        <c:axId val="4863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PSI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242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Spectroscopic Ellipsometry /  SiO2 on 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8375"/>
          <c:w val="0.85925"/>
          <c:h val="0.81875"/>
        </c:manualLayout>
      </c:layout>
      <c:scatterChart>
        <c:scatterStyle val="smoothMarker"/>
        <c:varyColors val="0"/>
        <c:ser>
          <c:idx val="0"/>
          <c:order val="0"/>
          <c:tx>
            <c:v>N=1.46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Sheet1!$H$7:$H$47</c:f>
              <c:numCache>
                <c:ptCount val="41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  <c:pt idx="11">
                  <c:v>5100</c:v>
                </c:pt>
                <c:pt idx="12">
                  <c:v>5200</c:v>
                </c:pt>
                <c:pt idx="13">
                  <c:v>5300</c:v>
                </c:pt>
                <c:pt idx="14">
                  <c:v>5400</c:v>
                </c:pt>
                <c:pt idx="15">
                  <c:v>5500</c:v>
                </c:pt>
                <c:pt idx="16">
                  <c:v>5600</c:v>
                </c:pt>
                <c:pt idx="17">
                  <c:v>5700</c:v>
                </c:pt>
                <c:pt idx="18">
                  <c:v>5800</c:v>
                </c:pt>
                <c:pt idx="19">
                  <c:v>5900</c:v>
                </c:pt>
                <c:pt idx="20">
                  <c:v>6000</c:v>
                </c:pt>
                <c:pt idx="21">
                  <c:v>6100</c:v>
                </c:pt>
                <c:pt idx="22">
                  <c:v>6200</c:v>
                </c:pt>
                <c:pt idx="23">
                  <c:v>6300</c:v>
                </c:pt>
                <c:pt idx="24">
                  <c:v>6400</c:v>
                </c:pt>
                <c:pt idx="25">
                  <c:v>6500</c:v>
                </c:pt>
                <c:pt idx="26">
                  <c:v>6600</c:v>
                </c:pt>
                <c:pt idx="27">
                  <c:v>6700</c:v>
                </c:pt>
                <c:pt idx="28">
                  <c:v>6800</c:v>
                </c:pt>
                <c:pt idx="29">
                  <c:v>6900</c:v>
                </c:pt>
                <c:pt idx="30">
                  <c:v>7000</c:v>
                </c:pt>
                <c:pt idx="31">
                  <c:v>7100</c:v>
                </c:pt>
                <c:pt idx="32">
                  <c:v>7200</c:v>
                </c:pt>
                <c:pt idx="33">
                  <c:v>7300</c:v>
                </c:pt>
                <c:pt idx="34">
                  <c:v>7400</c:v>
                </c:pt>
                <c:pt idx="35">
                  <c:v>7500</c:v>
                </c:pt>
                <c:pt idx="36">
                  <c:v>7600</c:v>
                </c:pt>
                <c:pt idx="37">
                  <c:v>7700</c:v>
                </c:pt>
                <c:pt idx="38">
                  <c:v>7800</c:v>
                </c:pt>
                <c:pt idx="39">
                  <c:v>7900</c:v>
                </c:pt>
                <c:pt idx="40">
                  <c:v>8000</c:v>
                </c:pt>
              </c:numCache>
            </c:numRef>
          </c:xVal>
          <c:yVal>
            <c:numRef>
              <c:f>Sheet1!$AD$7:$AD$47</c:f>
              <c:numCache>
                <c:ptCount val="41"/>
                <c:pt idx="0">
                  <c:v>270.60913937386647</c:v>
                </c:pt>
                <c:pt idx="1">
                  <c:v>271.7085263790029</c:v>
                </c:pt>
                <c:pt idx="2">
                  <c:v>269.2632642703891</c:v>
                </c:pt>
                <c:pt idx="3">
                  <c:v>261.9255743280586</c:v>
                </c:pt>
                <c:pt idx="4">
                  <c:v>246.43089628306535</c:v>
                </c:pt>
                <c:pt idx="5">
                  <c:v>193.92431486900918</c:v>
                </c:pt>
                <c:pt idx="6">
                  <c:v>118.38634025812529</c:v>
                </c:pt>
                <c:pt idx="7">
                  <c:v>97.25611851005776</c:v>
                </c:pt>
                <c:pt idx="8">
                  <c:v>88.9962763835294</c:v>
                </c:pt>
                <c:pt idx="9">
                  <c:v>84.67502673609984</c:v>
                </c:pt>
                <c:pt idx="10">
                  <c:v>82.72781730199587</c:v>
                </c:pt>
                <c:pt idx="11">
                  <c:v>82.18179414090574</c:v>
                </c:pt>
                <c:pt idx="12">
                  <c:v>82.78843995859668</c:v>
                </c:pt>
                <c:pt idx="13">
                  <c:v>84.20996685824613</c:v>
                </c:pt>
                <c:pt idx="14">
                  <c:v>86.30535252654403</c:v>
                </c:pt>
                <c:pt idx="15">
                  <c:v>89.02633141354342</c:v>
                </c:pt>
                <c:pt idx="16">
                  <c:v>92.25807597680152</c:v>
                </c:pt>
                <c:pt idx="17">
                  <c:v>95.97278547680597</c:v>
                </c:pt>
                <c:pt idx="18">
                  <c:v>100.19435625995638</c:v>
                </c:pt>
                <c:pt idx="19">
                  <c:v>104.94302304598118</c:v>
                </c:pt>
                <c:pt idx="20">
                  <c:v>110.367900343404</c:v>
                </c:pt>
                <c:pt idx="21">
                  <c:v>116.52691490121703</c:v>
                </c:pt>
                <c:pt idx="22">
                  <c:v>123.54711794703854</c:v>
                </c:pt>
                <c:pt idx="23">
                  <c:v>131.61723755865768</c:v>
                </c:pt>
                <c:pt idx="24">
                  <c:v>140.83823647203596</c:v>
                </c:pt>
                <c:pt idx="25">
                  <c:v>151.29563406863412</c:v>
                </c:pt>
                <c:pt idx="26">
                  <c:v>162.89733078292022</c:v>
                </c:pt>
                <c:pt idx="27">
                  <c:v>175.2262123748801</c:v>
                </c:pt>
                <c:pt idx="28">
                  <c:v>187.63878811408853</c:v>
                </c:pt>
                <c:pt idx="29">
                  <c:v>199.41103382863164</c:v>
                </c:pt>
                <c:pt idx="30">
                  <c:v>210.06110451943815</c:v>
                </c:pt>
                <c:pt idx="31">
                  <c:v>219.3681767181947</c:v>
                </c:pt>
                <c:pt idx="32">
                  <c:v>227.45855349811637</c:v>
                </c:pt>
                <c:pt idx="33">
                  <c:v>234.22153797056956</c:v>
                </c:pt>
                <c:pt idx="34">
                  <c:v>240.0237237233635</c:v>
                </c:pt>
                <c:pt idx="35">
                  <c:v>245.02378357240528</c:v>
                </c:pt>
                <c:pt idx="36">
                  <c:v>249.3615009856402</c:v>
                </c:pt>
                <c:pt idx="37">
                  <c:v>253.155750146404</c:v>
                </c:pt>
                <c:pt idx="38">
                  <c:v>256.4981071000322</c:v>
                </c:pt>
                <c:pt idx="39">
                  <c:v>259.4578310638914</c:v>
                </c:pt>
                <c:pt idx="40">
                  <c:v>262.0978258008122</c:v>
                </c:pt>
              </c:numCache>
            </c:numRef>
          </c:yVal>
          <c:smooth val="1"/>
        </c:ser>
        <c:axId val="47665525"/>
        <c:axId val="11251382"/>
      </c:scatterChart>
      <c:valAx>
        <c:axId val="47665525"/>
        <c:scaling>
          <c:orientation val="minMax"/>
          <c:max val="8000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Lambda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251382"/>
        <c:crossesAt val="-10"/>
        <c:crossBetween val="midCat"/>
        <c:dispUnits/>
      </c:valAx>
      <c:valAx>
        <c:axId val="11251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DEL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665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n.yamanashi.ac.jp/~kondoh/ellip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6"/>
  <sheetViews>
    <sheetView workbookViewId="0" topLeftCell="A1">
      <selection activeCell="AF5" sqref="AF5"/>
    </sheetView>
  </sheetViews>
  <sheetFormatPr defaultColWidth="7.125" defaultRowHeight="13.5"/>
  <cols>
    <col min="1" max="1" width="5.50390625" style="1" customWidth="1"/>
    <col min="2" max="2" width="8.50390625" style="1" customWidth="1"/>
    <col min="3" max="3" width="6.125" style="1" customWidth="1"/>
    <col min="4" max="4" width="6.50390625" style="1" customWidth="1"/>
    <col min="5" max="5" width="6.75390625" style="1" customWidth="1"/>
    <col min="6" max="6" width="6.00390625" style="1" customWidth="1"/>
    <col min="7" max="7" width="12.125" style="1" customWidth="1"/>
    <col min="8" max="8" width="7.875" style="1" customWidth="1"/>
    <col min="9" max="9" width="9.625" style="1" customWidth="1"/>
    <col min="10" max="10" width="17.75390625" style="1" customWidth="1"/>
    <col min="11" max="28" width="6.625" style="1" hidden="1" customWidth="1"/>
    <col min="29" max="29" width="6.625" style="1" customWidth="1"/>
    <col min="30" max="30" width="7.125" style="1" customWidth="1"/>
    <col min="31" max="16384" width="7.125" style="1" customWidth="1"/>
  </cols>
  <sheetData>
    <row r="1" ht="15">
      <c r="A1" s="3" t="s">
        <v>14</v>
      </c>
    </row>
    <row r="2" spans="1:9" ht="15">
      <c r="A2" s="3" t="s">
        <v>15</v>
      </c>
      <c r="I2" s="6" t="s">
        <v>16</v>
      </c>
    </row>
    <row r="3" s="2" customFormat="1" ht="14.25"/>
    <row r="5" spans="1:30" ht="15">
      <c r="A5" s="3" t="s">
        <v>2</v>
      </c>
      <c r="B5" s="2"/>
      <c r="C5" s="3" t="s">
        <v>1</v>
      </c>
      <c r="D5" s="2"/>
      <c r="E5" s="3" t="s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17</v>
      </c>
      <c r="H6" s="7" t="s">
        <v>3</v>
      </c>
      <c r="I6" s="7" t="s">
        <v>18</v>
      </c>
      <c r="J6" s="7" t="s">
        <v>11</v>
      </c>
      <c r="K6" s="8" t="s">
        <v>19</v>
      </c>
      <c r="L6" s="8" t="s">
        <v>20</v>
      </c>
      <c r="M6" s="8" t="s">
        <v>10</v>
      </c>
      <c r="N6" s="8" t="s">
        <v>21</v>
      </c>
      <c r="O6" s="9" t="s">
        <v>22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28</v>
      </c>
      <c r="V6" s="8" t="s">
        <v>29</v>
      </c>
      <c r="W6" s="8" t="s">
        <v>30</v>
      </c>
      <c r="X6" s="8" t="s">
        <v>31</v>
      </c>
      <c r="Y6" s="8" t="s">
        <v>32</v>
      </c>
      <c r="Z6" s="8" t="s">
        <v>33</v>
      </c>
      <c r="AA6" s="10"/>
      <c r="AB6" s="10"/>
      <c r="AC6" s="7" t="s">
        <v>13</v>
      </c>
      <c r="AD6" s="7" t="s">
        <v>12</v>
      </c>
    </row>
    <row r="7" spans="1:30" ht="14.25">
      <c r="A7" s="4">
        <v>1</v>
      </c>
      <c r="B7" s="5">
        <v>0</v>
      </c>
      <c r="C7">
        <v>1.4700382636655949</v>
      </c>
      <c r="D7" s="5">
        <v>0</v>
      </c>
      <c r="E7" s="4">
        <v>5.57</v>
      </c>
      <c r="F7" s="4">
        <v>-0.3861</v>
      </c>
      <c r="G7" s="4">
        <v>70</v>
      </c>
      <c r="H7" s="4">
        <v>4000</v>
      </c>
      <c r="I7" s="1">
        <f>IMABS(IMDIV(H7,IMPRODUCT(IMPRODUCT("2+0i",P7),L7)))</f>
        <v>1769.15637264256</v>
      </c>
      <c r="J7" s="1">
        <v>3000</v>
      </c>
      <c r="K7" s="1" t="str">
        <f>COMPLEX(A7,B7)</f>
        <v>1</v>
      </c>
      <c r="L7" s="1" t="str">
        <f>COMPLEX(C7,D7)</f>
        <v>1.47003826366559</v>
      </c>
      <c r="M7" s="1" t="str">
        <f>COMPLEX(E7,F7)</f>
        <v>5.57-0.3861i</v>
      </c>
      <c r="N7" s="1" t="str">
        <f>COMPLEX(RADIANS(G7),0)</f>
        <v>1.22173047639603</v>
      </c>
      <c r="O7" s="1" t="str">
        <f>IMSQRT(IMSUB("1.0-0i",IMPRODUCT(IMSIN(N7),IMSIN(N7))))</f>
        <v>0.34202014332567</v>
      </c>
      <c r="P7" s="1" t="str">
        <f>IMDIV(IMSQRT(IMSUB(IMPRODUCT(L7,L7),IMPRODUCT(IMPRODUCT(K7,K7),IMSIN(N7)^2))),L7)</f>
        <v>0.769015574362591</v>
      </c>
      <c r="Q7" s="1" t="str">
        <f>IMDIV(IMSQRT(IMSUB(IMPRODUCT(M7,M7),IMPRODUCT(IMPRODUCT(K7,K7),IMSIN(N7)^2))),M7)</f>
        <v>0.985874845137732-1.98207702902882E-003i</v>
      </c>
      <c r="R7" s="1" t="str">
        <f>IMDIV(IMSUB(IMPRODUCT(L7,O7),IMPRODUCT(K7,P7)),IMSUM(IMPRODUCT(L7,O7),IMPRODUCT(K7,P7)))</f>
        <v>-0.209335774856567</v>
      </c>
      <c r="S7" s="1" t="str">
        <f>IMDIV(IMSUB(IMPRODUCT(K7,O7),IMPRODUCT(L7,P7)),IMSUM(IMPRODUCT(K7,O7),IMPRODUCT(L7,P7)))</f>
        <v>-0.53545728863451</v>
      </c>
      <c r="T7" s="1" t="str">
        <f>IMDIV(IMSUB(IMPRODUCT(M7,P7),IMPRODUCT(L7,Q7)),IMSUM(IMPRODUCT(M7,P7),IMPRODUCT(L7,Q7)))</f>
        <v>0.495709015897248-2.53588488114999E-002i</v>
      </c>
      <c r="U7" s="1" t="str">
        <f>IMDIV(IMSUB(IMPRODUCT(L7,P7),IMPRODUCT(M7,Q7)),IMSUM(IMPRODUCT(L7,P7),IMPRODUCT(M7,Q7)))</f>
        <v>-0.659709098146103+2.01308760675586E-002i</v>
      </c>
      <c r="V7" s="1" t="str">
        <f>IMPRODUCT(2*PI()*J7/H7,IMPRODUCT(L7,P7))</f>
        <v>5.32727242572217</v>
      </c>
      <c r="W7" s="1" t="str">
        <f>IMDIV(IMSUM(R7,IMPRODUCT(T7,IMEXP(IMPRODUCT("0-2i",V7)))),IMSUM(1,IMPRODUCT(R7,IMPRODUCT(T7,IMEXP(IMPRODUCT("0-2i",V7))))))</f>
        <v>-0.382191789680612+0.424965468083101i</v>
      </c>
      <c r="X7" s="1" t="str">
        <f>IMDIV(IMSUM(S7,IMPRODUCT(U7,IMEXP(IMPRODUCT("0-2i",V7)))),IMSUM(1,IMPRODUCT(S7,IMPRODUCT(U7,IMEXP(IMPRODUCT("0-2i",V7))))))</f>
        <v>-0.560242748140205-0.49318100403487i</v>
      </c>
      <c r="Y7" s="1">
        <f>ATAN(IMABS(W7)/IMABS(X7))</f>
        <v>0.6535037446422125</v>
      </c>
      <c r="Z7" s="1">
        <f>IMAGINARY(IMLN(IMDIV(IMDIV(W7,X7),Y7)))</f>
        <v>-1.56016483911739</v>
      </c>
      <c r="AA7" s="1">
        <f>IF(Y7&lt;0,180,0)</f>
        <v>0</v>
      </c>
      <c r="AB7" s="1">
        <f>IF(AND(AA7=0,Z7&lt;0)=TRUE,360,0)</f>
        <v>360</v>
      </c>
      <c r="AC7" s="1">
        <f>DEGREES(IMABS(Y7))</f>
        <v>37.44300646399386</v>
      </c>
      <c r="AD7" s="1">
        <f>Z7/PI()*180+AA7+AB7</f>
        <v>270.60913937386647</v>
      </c>
    </row>
    <row r="8" spans="1:30" ht="14.25">
      <c r="A8" s="4">
        <v>1</v>
      </c>
      <c r="B8" s="5">
        <v>0</v>
      </c>
      <c r="C8">
        <v>1.4691057877813505</v>
      </c>
      <c r="D8" s="5">
        <v>0</v>
      </c>
      <c r="E8" s="4">
        <v>5.306</v>
      </c>
      <c r="F8" s="4">
        <v>-0.2973</v>
      </c>
      <c r="G8" s="4">
        <v>70</v>
      </c>
      <c r="H8" s="4">
        <v>4100</v>
      </c>
      <c r="I8" s="1">
        <f>IMABS(IMDIV(H8,IMPRODUCT(IMPRODUCT("2+0i",P8),L8)))</f>
        <v>1815.33283917915</v>
      </c>
      <c r="J8" s="1">
        <v>3001</v>
      </c>
      <c r="K8" s="1" t="str">
        <f>COMPLEX(A8,B8)</f>
        <v>1</v>
      </c>
      <c r="L8" s="1" t="str">
        <f>COMPLEX(C8,D8)</f>
        <v>1.46910578778135</v>
      </c>
      <c r="M8" s="1" t="str">
        <f>COMPLEX(E8,F8)</f>
        <v>5.306-0.2973i</v>
      </c>
      <c r="N8" s="1" t="str">
        <f>COMPLEX(RADIANS(G8),0)</f>
        <v>1.22173047639603</v>
      </c>
      <c r="O8" s="1" t="str">
        <f>IMSQRT(IMSUB("1.0-0i",IMPRODUCT(IMSIN(N8),IMSIN(N8))))</f>
        <v>0.34202014332567</v>
      </c>
      <c r="P8" s="1" t="str">
        <f>IMDIV(IMSQRT(IMSUB(IMPRODUCT(L8,L8),IMPRODUCT(IMPRODUCT(K8,K8),IMSIN(N8)^2))),L8)</f>
        <v>0.768678134132504</v>
      </c>
      <c r="Q8" s="1" t="str">
        <f>IMDIV(IMSQRT(IMSUB(IMPRODUCT(M8,M8),IMPRODUCT(IMPRODUCT(K8,K8),IMSIN(N8)^2))),M8)</f>
        <v>0.984343740562852-1.77417064855296E-003i</v>
      </c>
      <c r="R8" s="1" t="str">
        <f>IMDIV(IMSUB(IMPRODUCT(L8,O8),IMPRODUCT(K8,P8)),IMSUM(IMPRODUCT(L8,O8),IMPRODUCT(K8,P8)))</f>
        <v>-0.209429301897923</v>
      </c>
      <c r="S8" s="1" t="str">
        <f>IMDIV(IMSUB(IMPRODUCT(K8,O8),IMPRODUCT(L8,P8)),IMSUM(IMPRODUCT(K8,O8),IMPRODUCT(L8,P8)))</f>
        <v>-0.535074353503808</v>
      </c>
      <c r="T8" s="1" t="str">
        <f>IMDIV(IMSUB(IMPRODUCT(M8,P8),IMPRODUCT(L8,Q8)),IMSUM(IMPRODUCT(M8,P8),IMPRODUCT(L8,Q8)))</f>
        <v>0.477370965163194-2.09213988065588E-002i</v>
      </c>
      <c r="U8" s="1" t="str">
        <f>IMDIV(IMSUB(IMPRODUCT(L8,P8),IMPRODUCT(M8,Q8)),IMSUM(IMPRODUCT(L8,P8),IMPRODUCT(M8,Q8)))</f>
        <v>-0.64522043445302+1.68718483520734E-002i</v>
      </c>
      <c r="V8" s="1" t="str">
        <f>IMPRODUCT(2*PI()*J8/H8,IMPRODUCT(L8,P8))</f>
        <v>5.19349363926345</v>
      </c>
      <c r="W8" s="1" t="str">
        <f>IMDIV(IMSUM(R8,IMPRODUCT(T8,IMEXP(IMPRODUCT("0-2i",V8)))),IMSUM(1,IMPRODUCT(R8,IMPRODUCT(T8,IMEXP(IMPRODUCT("0-2i",V8))))))</f>
        <v>-0.469248865850956+0.345454083476i</v>
      </c>
      <c r="X8" s="1" t="str">
        <f>IMDIV(IMSUM(S8,IMPRODUCT(U8,IMEXP(IMPRODUCT("0-2i",V8)))),IMSUM(1,IMPRODUCT(S8,IMPRODUCT(U8,IMEXP(IMPRODUCT("0-2i",V8))))))</f>
        <v>-0.407529146743169-0.52033048491279i</v>
      </c>
      <c r="Y8" s="1">
        <f>ATAN(IMABS(W8)/IMABS(X8))</f>
        <v>0.7225744352291704</v>
      </c>
      <c r="Z8" s="1">
        <f>IMAGINARY(IMLN(IMDIV(IMDIV(W8,X8),Y8)))</f>
        <v>-1.54097691612412</v>
      </c>
      <c r="AA8" s="1">
        <f aca="true" t="shared" si="0" ref="AA8:AA47">IF(Y8&lt;0,180,0)</f>
        <v>0</v>
      </c>
      <c r="AB8" s="1">
        <f aca="true" t="shared" si="1" ref="AB8:AB47">IF(AND(AA8=0,Z8&lt;0)=TRUE,360,0)</f>
        <v>360</v>
      </c>
      <c r="AC8" s="1">
        <f>DEGREES(IMABS(Y8))</f>
        <v>41.400465522680534</v>
      </c>
      <c r="AD8" s="1">
        <f aca="true" t="shared" si="2" ref="AD8:AD47">Z8/PI()*180+AA8+AB8</f>
        <v>271.7085263790029</v>
      </c>
    </row>
    <row r="9" spans="1:30" ht="14.25">
      <c r="A9" s="4">
        <v>1</v>
      </c>
      <c r="B9" s="5">
        <v>0</v>
      </c>
      <c r="C9">
        <v>1.468173311897106</v>
      </c>
      <c r="D9" s="5">
        <v>0</v>
      </c>
      <c r="E9" s="4">
        <v>5.064</v>
      </c>
      <c r="F9" s="4">
        <v>-0.2227</v>
      </c>
      <c r="G9" s="4">
        <v>70</v>
      </c>
      <c r="H9" s="4">
        <v>4200</v>
      </c>
      <c r="I9" s="1">
        <f>IMABS(IMDIV(H9,IMPRODUCT(IMPRODUCT("2+0i",P9),L9)))</f>
        <v>1861.60947831675</v>
      </c>
      <c r="J9" s="1">
        <v>3002</v>
      </c>
      <c r="K9" s="1" t="str">
        <f>COMPLEX(A9,B9)</f>
        <v>1</v>
      </c>
      <c r="L9" s="1" t="str">
        <f>COMPLEX(C9,D9)</f>
        <v>1.46817331189711</v>
      </c>
      <c r="M9" s="1" t="str">
        <f>COMPLEX(E9,F9)</f>
        <v>5.064-0.2227i</v>
      </c>
      <c r="N9" s="1" t="str">
        <f>COMPLEX(RADIANS(G9),0)</f>
        <v>1.22173047639603</v>
      </c>
      <c r="O9" s="1" t="str">
        <f>IMSQRT(IMSUB("1.0-0i",IMPRODUCT(IMSIN(N9),IMSIN(N9))))</f>
        <v>0.34202014332567</v>
      </c>
      <c r="P9" s="1" t="str">
        <f>IMDIV(IMSQRT(IMSUB(IMPRODUCT(L9,L9),IMPRODUCT(IMPRODUCT(K9,K9),IMSIN(N9)^2))),L9)</f>
        <v>0.76833990212523</v>
      </c>
      <c r="Q9" s="1" t="str">
        <f>IMDIV(IMSQRT(IMSUB(IMPRODUCT(M9,M9),IMPRODUCT(IMPRODUCT(K9,K9),IMSIN(N9)^2))),M9)</f>
        <v>0.982734833749555-1.53495692738369E-003i</v>
      </c>
      <c r="R9" s="1" t="str">
        <f>IMDIV(IMSUB(IMPRODUCT(L9,O9),IMPRODUCT(K9,P9)),IMSUM(IMPRODUCT(L9,O9),IMPRODUCT(K9,P9)))</f>
        <v>-0.209522432944054</v>
      </c>
      <c r="S9" s="1" t="str">
        <f>IMDIV(IMSUB(IMPRODUCT(K9,O9),IMPRODUCT(L9,P9)),IMSUM(IMPRODUCT(K9,O9),IMPRODUCT(L9,P9)))</f>
        <v>-0.534690617769771</v>
      </c>
      <c r="T9" s="1" t="str">
        <f>IMDIV(IMSUB(IMPRODUCT(M9,P9),IMPRODUCT(L9,Q9)),IMSUM(IMPRODUCT(M9,P9),IMPRODUCT(L9,Q9)))</f>
        <v>0.459521159810639-1.67223185174053E-002i</v>
      </c>
      <c r="U9" s="1" t="str">
        <f>IMDIV(IMSUB(IMPRODUCT(L9,P9),IMPRODUCT(M9,Q9)),IMSUM(IMPRODUCT(L9,P9),IMPRODUCT(M9,Q9)))</f>
        <v>-0.63091379101983+1.37027212022954E-002i</v>
      </c>
      <c r="V9" s="1" t="str">
        <f>IMPRODUCT(2*PI()*J9/H9,IMPRODUCT(L9,P9))</f>
        <v>5.06607924805154</v>
      </c>
      <c r="W9" s="1" t="str">
        <f>IMDIV(IMSUM(R9,IMPRODUCT(T9,IMEXP(IMPRODUCT("0-2i",V9)))),IMSUM(1,IMPRODUCT(R9,IMPRODUCT(T9,IMEXP(IMPRODUCT("0-2i",V9))))))</f>
        <v>-0.527396514765324+0.258590787719188i</v>
      </c>
      <c r="X9" s="1" t="str">
        <f>IMDIV(IMSUM(S9,IMPRODUCT(U9,IMEXP(IMPRODUCT("0-2i",V9)))),IMSUM(1,IMPRODUCT(S9,IMPRODUCT(U9,IMEXP(IMPRODUCT("0-2i",V9))))))</f>
        <v>-0.233295296264183-0.491701811175649i</v>
      </c>
      <c r="Y9" s="1">
        <f>ATAN(IMABS(W9)/IMABS(X9))</f>
        <v>0.8235026238644966</v>
      </c>
      <c r="Z9" s="1">
        <f>IMAGINARY(IMLN(IMDIV(IMDIV(W9,X9),Y9)))</f>
        <v>-1.58365479099369</v>
      </c>
      <c r="AA9" s="1">
        <f t="shared" si="0"/>
        <v>0</v>
      </c>
      <c r="AB9" s="1">
        <f t="shared" si="1"/>
        <v>360</v>
      </c>
      <c r="AC9" s="1">
        <f>DEGREES(IMABS(Y9))</f>
        <v>47.18322476538496</v>
      </c>
      <c r="AD9" s="1">
        <f t="shared" si="2"/>
        <v>269.2632642703891</v>
      </c>
    </row>
    <row r="10" spans="1:30" ht="14.25">
      <c r="A10" s="4">
        <v>1</v>
      </c>
      <c r="B10" s="5">
        <v>0</v>
      </c>
      <c r="C10">
        <v>1.4672408360128617</v>
      </c>
      <c r="D10" s="5">
        <v>0</v>
      </c>
      <c r="E10" s="4">
        <v>4.927</v>
      </c>
      <c r="F10" s="4">
        <v>-0.1964</v>
      </c>
      <c r="G10" s="4">
        <v>70</v>
      </c>
      <c r="H10" s="4">
        <v>4300</v>
      </c>
      <c r="I10" s="1">
        <f>IMABS(IMDIV(H10,IMPRODUCT(IMPRODUCT("2+0i",P10),L10)))</f>
        <v>1907.98668224827</v>
      </c>
      <c r="J10" s="1">
        <v>3003</v>
      </c>
      <c r="K10" s="1" t="str">
        <f>COMPLEX(A10,B10)</f>
        <v>1</v>
      </c>
      <c r="L10" s="1" t="str">
        <f>COMPLEX(C10,D10)</f>
        <v>1.46724083601286</v>
      </c>
      <c r="M10" s="1" t="str">
        <f>COMPLEX(E10,F10)</f>
        <v>4.927-0.1964i</v>
      </c>
      <c r="N10" s="1" t="str">
        <f>COMPLEX(RADIANS(G10),0)</f>
        <v>1.22173047639603</v>
      </c>
      <c r="O10" s="1" t="str">
        <f>IMSQRT(IMSUB("1.0-0i",IMPRODUCT(IMSIN(N10),IMSIN(N10))))</f>
        <v>0.34202014332567</v>
      </c>
      <c r="P10" s="1" t="str">
        <f>IMDIV(IMSQRT(IMSUB(IMPRODUCT(L10,L10),IMPRODUCT(IMPRODUCT(K10,K10),IMSIN(N10)^2))),L10)</f>
        <v>0.768000875657358</v>
      </c>
      <c r="Q10" s="1" t="str">
        <f>IMDIV(IMSQRT(IMSUB(IMPRODUCT(M10,M10),IMPRODUCT(IMPRODUCT(K10,K10),IMSIN(N10)^2))),M10)</f>
        <v>0.981733066759684-1.47228855851433E-003i</v>
      </c>
      <c r="R10" s="1" t="str">
        <f>IMDIV(IMSUB(IMPRODUCT(L10,O10),IMPRODUCT(K10,P10)),IMSUM(IMPRODUCT(L10,O10),IMPRODUCT(K10,P10)))</f>
        <v>-0.209615165884119</v>
      </c>
      <c r="S10" s="1" t="str">
        <f>IMDIV(IMSUB(IMPRODUCT(K10,O10),IMPRODUCT(L10,P10)),IMSUM(IMPRODUCT(K10,O10),IMPRODUCT(L10,P10)))</f>
        <v>-0.534306078484483</v>
      </c>
      <c r="T10" s="1" t="str">
        <f>IMDIV(IMSUB(IMPRODUCT(M10,P10),IMPRODUCT(L10,Q10)),IMSUM(IMPRODUCT(M10,P10),IMPRODUCT(L10,Q10)))</f>
        <v>0.449018634879312-1.53084804741221E-002i</v>
      </c>
      <c r="U10" s="1" t="str">
        <f>IMDIV(IMSUB(IMPRODUCT(L10,P10),IMPRODUCT(M10,Q10)),IMSUM(IMPRODUCT(L10,P10),IMPRODUCT(M10,Q10)))</f>
        <v>-0.622515088134281+1.2663933488894E-002i</v>
      </c>
      <c r="V10" s="1" t="str">
        <f>IMPRODUCT(2*PI()*J10/H10,IMPRODUCT(L10,P10))</f>
        <v>4.94458521461657</v>
      </c>
      <c r="W10" s="1" t="str">
        <f>IMDIV(IMSUM(R10,IMPRODUCT(T10,IMEXP(IMPRODUCT("0-2i",V10)))),IMSUM(1,IMPRODUCT(R10,IMPRODUCT(T10,IMEXP(IMPRODUCT("0-2i",V10))))))</f>
        <v>-0.565334970246188+0.17487497078249i</v>
      </c>
      <c r="X10" s="1" t="str">
        <f>IMDIV(IMSUM(S10,IMPRODUCT(U10,IMEXP(IMPRODUCT("0-2i",V10)))),IMSUM(1,IMPRODUCT(S10,IMPRODUCT(U10,IMEXP(IMPRODUCT("0-2i",V10))))))</f>
        <v>-6.37150625177028E-002-0.397166198727196i</v>
      </c>
      <c r="Y10" s="1">
        <f>ATAN(IMABS(W10)/IMABS(X10))</f>
        <v>0.9737990462215096</v>
      </c>
      <c r="Z10" s="1">
        <f>IMAGINARY(IMLN(IMDIV(IMDIV(W10,X10),Y10)))</f>
        <v>-1.71172163997783</v>
      </c>
      <c r="AA10" s="1">
        <f t="shared" si="0"/>
        <v>0</v>
      </c>
      <c r="AB10" s="1">
        <f t="shared" si="1"/>
        <v>360</v>
      </c>
      <c r="AC10" s="1">
        <f>DEGREES(IMABS(Y10))</f>
        <v>55.79457544235748</v>
      </c>
      <c r="AD10" s="1">
        <f t="shared" si="2"/>
        <v>261.9255743280586</v>
      </c>
    </row>
    <row r="11" spans="1:30" ht="14.25">
      <c r="A11" s="4">
        <v>1</v>
      </c>
      <c r="B11" s="5">
        <v>0</v>
      </c>
      <c r="C11">
        <v>1.4663849999999998</v>
      </c>
      <c r="D11" s="5">
        <v>0</v>
      </c>
      <c r="E11" s="4">
        <v>4.781</v>
      </c>
      <c r="F11" s="4">
        <v>-0.1684</v>
      </c>
      <c r="G11" s="4">
        <v>70</v>
      </c>
      <c r="H11" s="4">
        <v>4400</v>
      </c>
      <c r="I11" s="1">
        <f>IMABS(IMDIV(H11,IMPRODUCT(IMPRODUCT("2+0i",P11),L11)))</f>
        <v>1954.29151618346</v>
      </c>
      <c r="J11" s="1">
        <v>3004</v>
      </c>
      <c r="K11" s="1" t="str">
        <f>COMPLEX(A11,B11)</f>
        <v>1</v>
      </c>
      <c r="L11" s="1" t="str">
        <f>COMPLEX(C11,D11)</f>
        <v>1.466385</v>
      </c>
      <c r="M11" s="1" t="str">
        <f>COMPLEX(E11,F11)</f>
        <v>4.781-0.1684i</v>
      </c>
      <c r="N11" s="1" t="str">
        <f>COMPLEX(RADIANS(G11),0)</f>
        <v>1.22173047639603</v>
      </c>
      <c r="O11" s="1" t="str">
        <f>IMSQRT(IMSUB("1.0-0i",IMPRODUCT(IMSIN(N11),IMSIN(N11))))</f>
        <v>0.34202014332567</v>
      </c>
      <c r="P11" s="1" t="str">
        <f>IMDIV(IMSQRT(IMSUB(IMPRODUCT(L11,L11),IMPRODUCT(IMPRODUCT(K11,K11),IMSIN(N11)^2))),L11)</f>
        <v>0.767689012151338</v>
      </c>
      <c r="Q11" s="1" t="str">
        <f>IMDIV(IMSQRT(IMSUB(IMPRODUCT(M11,M11),IMPRODUCT(IMPRODUCT(K11,K11),IMSIN(N11)^2))),M11)</f>
        <v>0.98056848868425-1.38421201834435E-003i</v>
      </c>
      <c r="R11" s="1" t="str">
        <f>IMDIV(IMSUB(IMPRODUCT(L11,O11),IMPRODUCT(K11,P11)),IMSUM(IMPRODUCT(L11,O11),IMPRODUCT(K11,P11)))</f>
        <v>-0.209699924947833</v>
      </c>
      <c r="S11" s="1" t="str">
        <f>IMDIV(IMSUB(IMPRODUCT(K11,O11),IMPRODUCT(L11,P11)),IMSUM(IMPRODUCT(K11,O11),IMPRODUCT(L11,P11)))</f>
        <v>-0.533952434613858</v>
      </c>
      <c r="T11" s="1" t="str">
        <f>IMDIV(IMSUB(IMPRODUCT(M11,P11),IMPRODUCT(L11,Q11)),IMSUM(IMPRODUCT(M11,P11),IMPRODUCT(L11,Q11)))</f>
        <v>0.437379045417057-1.36676792080824E-002i</v>
      </c>
      <c r="U11" s="1" t="str">
        <f>IMDIV(IMSUB(IMPRODUCT(L11,P11),IMPRODUCT(M11,Q11)),IMSUM(IMPRODUCT(L11,P11),IMPRODUCT(M11,Q11)))</f>
        <v>-0.613063334614649+1.14309163580219E-002i</v>
      </c>
      <c r="V11" s="1" t="str">
        <f>IMPRODUCT(2*PI()*J11/H11,IMPRODUCT(L11,P11))</f>
        <v>4.82903612548751</v>
      </c>
      <c r="W11" s="1" t="str">
        <f>IMDIV(IMSUM(R11,IMPRODUCT(T11,IMEXP(IMPRODUCT("0-2i",V11)))),IMSUM(1,IMPRODUCT(R11,IMPRODUCT(T11,IMEXP(IMPRODUCT("0-2i",V11))))))</f>
        <v>-0.58267595762228+9.22610042372836E-002i</v>
      </c>
      <c r="X11" s="1" t="str">
        <f>IMDIV(IMSUM(S11,IMPRODUCT(U11,IMEXP(IMPRODUCT("0-2i",V11)))),IMSUM(1,IMPRODUCT(S11,IMPRODUCT(U11,IMEXP(IMPRODUCT("0-2i",V11))))))</f>
        <v>6.00467399464132E-002-0.230992660628433i</v>
      </c>
      <c r="Y11" s="1">
        <f>ATAN(IMABS(W11)/IMABS(X11))</f>
        <v>1.1863570014341174</v>
      </c>
      <c r="Z11" s="1">
        <f>IMAGINARY(IMLN(IMDIV(IMDIV(W11,X11),Y11)))</f>
        <v>-1.98215478839944</v>
      </c>
      <c r="AA11" s="1">
        <f t="shared" si="0"/>
        <v>0</v>
      </c>
      <c r="AB11" s="1">
        <f t="shared" si="1"/>
        <v>360</v>
      </c>
      <c r="AC11" s="1">
        <f>DEGREES(IMABS(Y11))</f>
        <v>67.97324917797067</v>
      </c>
      <c r="AD11" s="1">
        <f t="shared" si="2"/>
        <v>246.43089628306535</v>
      </c>
    </row>
    <row r="12" spans="1:30" ht="14.25">
      <c r="A12" s="4">
        <v>1</v>
      </c>
      <c r="B12" s="5">
        <v>0</v>
      </c>
      <c r="C12">
        <v>1.465635</v>
      </c>
      <c r="D12" s="5">
        <v>0</v>
      </c>
      <c r="E12" s="4">
        <v>4.677</v>
      </c>
      <c r="F12" s="4">
        <v>-0.1483</v>
      </c>
      <c r="G12" s="4">
        <v>70</v>
      </c>
      <c r="H12" s="4">
        <v>4500</v>
      </c>
      <c r="I12" s="1">
        <f>IMABS(IMDIV(H12,IMPRODUCT(IMPRODUCT("2+0i",P12),L12)))</f>
        <v>2000.44361883124</v>
      </c>
      <c r="J12" s="1">
        <v>3005</v>
      </c>
      <c r="K12" s="1" t="str">
        <f>COMPLEX(A12,B12)</f>
        <v>1</v>
      </c>
      <c r="L12" s="1" t="str">
        <f>COMPLEX(C12,D12)</f>
        <v>1.465635</v>
      </c>
      <c r="M12" s="1" t="str">
        <f>COMPLEX(E12,F12)</f>
        <v>4.677-0.1483i</v>
      </c>
      <c r="N12" s="1" t="str">
        <f>COMPLEX(RADIANS(G12),0)</f>
        <v>1.22173047639603</v>
      </c>
      <c r="O12" s="1" t="str">
        <f>IMSQRT(IMSUB("1.0-0i",IMPRODUCT(IMSIN(N12),IMSIN(N12))))</f>
        <v>0.34202014332567</v>
      </c>
      <c r="P12" s="1" t="str">
        <f>IMDIV(IMSQRT(IMSUB(IMPRODUCT(L12,L12),IMPRODUCT(IMPRODUCT(K12,K12),IMSIN(N12)^2))),L12)</f>
        <v>0.767415161172113</v>
      </c>
      <c r="Q12" s="1" t="str">
        <f>IMDIV(IMSQRT(IMSUB(IMPRODUCT(M12,M12),IMPRODUCT(IMPRODUCT(K12,K12),IMSIN(N12)^2))),M12)</f>
        <v>0.979671010301591-1.30393985326836E-003i</v>
      </c>
      <c r="R12" s="1" t="str">
        <f>IMDIV(IMSUB(IMPRODUCT(L12,O12),IMPRODUCT(K12,P12)),IMSUM(IMPRODUCT(L12,O12),IMPRODUCT(K12,P12)))</f>
        <v>-0.209773923891358</v>
      </c>
      <c r="S12" s="1" t="str">
        <f>IMDIV(IMSUB(IMPRODUCT(K12,O12),IMPRODUCT(L12,P12)),IMSUM(IMPRODUCT(K12,O12),IMPRODUCT(L12,P12)))</f>
        <v>-0.533641963345827</v>
      </c>
      <c r="T12" s="1" t="str">
        <f>IMDIV(IMSUB(IMPRODUCT(M12,P12),IMPRODUCT(L12,Q12)),IMSUM(IMPRODUCT(M12,P12),IMPRODUCT(L12,Q12)))</f>
        <v>0.428811378177615-1.23929428856562E-002i</v>
      </c>
      <c r="U12" s="1" t="str">
        <f>IMDIV(IMSUB(IMPRODUCT(L12,P12),IMPRODUCT(M12,Q12)),IMSUM(IMPRODUCT(L12,P12),IMPRODUCT(M12,Q12)))</f>
        <v>-0.606075959354851+1.04501741281752E-002i</v>
      </c>
      <c r="V12" s="1" t="str">
        <f>IMPRODUCT(2*PI()*J12/H12,IMPRODUCT(L12,P12))</f>
        <v>4.71919619986735</v>
      </c>
      <c r="W12" s="1" t="str">
        <f>IMDIV(IMSUM(R12,IMPRODUCT(T12,IMEXP(IMPRODUCT("0-2i",V12)))),IMSUM(1,IMPRODUCT(R12,IMPRODUCT(T12,IMEXP(IMPRODUCT("0-2i",V12))))))</f>
        <v>-0.5857668175789+1.46705799223367E-002i</v>
      </c>
      <c r="X12" s="1" t="str">
        <f>IMDIV(IMSUM(S12,IMPRODUCT(U12,IMEXP(IMPRODUCT("0-2i",V12)))),IMSUM(1,IMPRODUCT(S12,IMPRODUCT(U12,IMEXP(IMPRODUCT("0-2i",V12))))))</f>
        <v>0.106319541509472-2.92034293031213E-002i</v>
      </c>
      <c r="Y12" s="1">
        <f>ATAN(IMABS(W12)/IMABS(X12))</f>
        <v>1.3848027710892927</v>
      </c>
      <c r="Z12" s="1">
        <f>IMAGINARY(IMLN(IMDIV(IMDIV(W12,X12),Y12)))</f>
        <v>-2.89856751304118</v>
      </c>
      <c r="AA12" s="1">
        <f t="shared" si="0"/>
        <v>0</v>
      </c>
      <c r="AB12" s="1">
        <f t="shared" si="1"/>
        <v>360</v>
      </c>
      <c r="AC12" s="1">
        <f>DEGREES(IMABS(Y12))</f>
        <v>79.34335424143752</v>
      </c>
      <c r="AD12" s="1">
        <f t="shared" si="2"/>
        <v>193.92431486900918</v>
      </c>
    </row>
    <row r="13" spans="1:30" ht="14.25">
      <c r="A13" s="4">
        <v>1</v>
      </c>
      <c r="B13" s="5">
        <v>0</v>
      </c>
      <c r="C13">
        <v>1.464885</v>
      </c>
      <c r="D13" s="5">
        <v>0</v>
      </c>
      <c r="E13" s="4">
        <v>4.576</v>
      </c>
      <c r="F13" s="4">
        <v>-0.1279</v>
      </c>
      <c r="G13" s="4">
        <v>70</v>
      </c>
      <c r="H13" s="4">
        <v>4600</v>
      </c>
      <c r="I13" s="1">
        <f>IMABS(IMDIV(H13,IMPRODUCT(IMPRODUCT("2+0i",P13),L13)))</f>
        <v>2046.67661668482</v>
      </c>
      <c r="J13" s="1">
        <v>3006</v>
      </c>
      <c r="K13" s="1" t="str">
        <f>COMPLEX(A13,B13)</f>
        <v>1</v>
      </c>
      <c r="L13" s="1" t="str">
        <f>COMPLEX(C13,D13)</f>
        <v>1.464885</v>
      </c>
      <c r="M13" s="1" t="str">
        <f>COMPLEX(E13,F13)</f>
        <v>4.576-0.1279i</v>
      </c>
      <c r="N13" s="1" t="str">
        <f>COMPLEX(RADIANS(G13),0)</f>
        <v>1.22173047639603</v>
      </c>
      <c r="O13" s="1" t="str">
        <f>IMSQRT(IMSUB("1.0-0i",IMPRODUCT(IMSIN(N13),IMSIN(N13))))</f>
        <v>0.34202014332567</v>
      </c>
      <c r="P13" s="1" t="str">
        <f>IMDIV(IMSQRT(IMSUB(IMPRODUCT(L13,L13),IMPRODUCT(IMPRODUCT(K13,K13),IMSIN(N13)^2))),L13)</f>
        <v>0.7671407914783</v>
      </c>
      <c r="Q13" s="1" t="str">
        <f>IMDIV(IMSQRT(IMSUB(IMPRODUCT(M13,M13),IMPRODUCT(IMPRODUCT(K13,K13),IMSIN(N13)^2))),M13)</f>
        <v>0.978739258323347-1.20237194381402E-003i</v>
      </c>
      <c r="R13" s="1" t="str">
        <f>IMDIV(IMSUB(IMPRODUCT(L13,O13),IMPRODUCT(K13,P13)),IMSUM(IMPRODUCT(L13,O13),IMPRODUCT(K13,P13)))</f>
        <v>-0.209847661534971</v>
      </c>
      <c r="S13" s="1" t="str">
        <f>IMDIV(IMSUB(IMPRODUCT(K13,O13),IMPRODUCT(L13,P13)),IMSUM(IMPRODUCT(K13,O13),IMPRODUCT(L13,P13)))</f>
        <v>-0.533330967005067</v>
      </c>
      <c r="T13" s="1" t="str">
        <f>IMDIV(IMSUB(IMPRODUCT(M13,P13),IMPRODUCT(L13,Q13)),IMSUM(IMPRODUCT(M13,P13),IMPRODUCT(L13,Q13)))</f>
        <v>0.420250833269357-1.09991795149098E-002i</v>
      </c>
      <c r="U13" s="1" t="str">
        <f>IMDIV(IMSUB(IMPRODUCT(L13,P13),IMPRODUCT(M13,Q13)),IMSUM(IMPRODUCT(L13,P13),IMPRODUCT(M13,Q13)))</f>
        <v>-0.599037587418944+9.35305344250495E-003i</v>
      </c>
      <c r="V13" s="1" t="str">
        <f>IMPRODUCT(2*PI()*J13/H13,IMPRODUCT(L13,P13))</f>
        <v>4.61412782053844</v>
      </c>
      <c r="W13" s="1" t="str">
        <f>IMDIV(IMSUM(R13,IMPRODUCT(T13,IMEXP(IMPRODUCT("0-2i",V13)))),IMSUM(1,IMPRODUCT(R13,IMPRODUCT(T13,IMEXP(IMPRODUCT("0-2i",V13))))))</f>
        <v>-0.575025559565957-5.76576889072584E-002i</v>
      </c>
      <c r="X13" s="1" t="str">
        <f>IMDIV(IMSUM(S13,IMPRODUCT(U13,IMEXP(IMPRODUCT("0-2i",V13)))),IMSUM(1,IMPRODUCT(S13,IMPRODUCT(U13,IMEXP(IMPRODUCT("0-2i",V13))))))</f>
        <v>6.80141751738584E-002+0.162908949664047i</v>
      </c>
      <c r="Y13" s="1">
        <f>ATAN(IMABS(W13)/IMABS(X13))</f>
        <v>1.2743240615925544</v>
      </c>
      <c r="Z13" s="1">
        <f>IMAGINARY(IMLN(IMDIV(IMDIV(W13,X13),Y13)))</f>
        <v>2.0662314268906</v>
      </c>
      <c r="AA13" s="1">
        <f t="shared" si="0"/>
        <v>0</v>
      </c>
      <c r="AB13" s="1">
        <f t="shared" si="1"/>
        <v>0</v>
      </c>
      <c r="AC13" s="1">
        <f>DEGREES(IMABS(Y13))</f>
        <v>73.01339046122253</v>
      </c>
      <c r="AD13" s="1">
        <f t="shared" si="2"/>
        <v>118.38634025812529</v>
      </c>
    </row>
    <row r="14" spans="1:30" ht="14.25">
      <c r="A14" s="4">
        <v>1</v>
      </c>
      <c r="B14" s="5">
        <v>0</v>
      </c>
      <c r="C14">
        <v>1.464155737704918</v>
      </c>
      <c r="D14" s="5">
        <v>0</v>
      </c>
      <c r="E14" s="4">
        <v>4.485</v>
      </c>
      <c r="F14" s="4">
        <v>-0.096</v>
      </c>
      <c r="G14" s="4">
        <v>70</v>
      </c>
      <c r="H14" s="4">
        <v>4700</v>
      </c>
      <c r="I14" s="1">
        <f>IMABS(IMDIV(H14,IMPRODUCT(IMPRODUCT("2+0i",P14),L14)))</f>
        <v>2092.94035831324</v>
      </c>
      <c r="J14" s="1">
        <v>3007</v>
      </c>
      <c r="K14" s="1" t="str">
        <f>COMPLEX(A14,B14)</f>
        <v>1</v>
      </c>
      <c r="L14" s="1" t="str">
        <f>COMPLEX(C14,D14)</f>
        <v>1.46415573770492</v>
      </c>
      <c r="M14" s="1" t="str">
        <f>COMPLEX(E14,F14)</f>
        <v>4.485-9.6E-002i</v>
      </c>
      <c r="N14" s="1" t="str">
        <f>COMPLEX(RADIANS(G14),0)</f>
        <v>1.22173047639603</v>
      </c>
      <c r="O14" s="1" t="str">
        <f>IMSQRT(IMSUB("1.0-0i",IMPRODUCT(IMSIN(N14),IMSIN(N14))))</f>
        <v>0.34202014332567</v>
      </c>
      <c r="P14" s="1" t="str">
        <f>IMDIV(IMSQRT(IMSUB(IMPRODUCT(L14,L14),IMPRODUCT(IMPRODUCT(K14,K14),IMSIN(N14)^2))),L14)</f>
        <v>0.766873509433611</v>
      </c>
      <c r="Q14" s="1" t="str">
        <f>IMDIV(IMSQRT(IMSUB(IMPRODUCT(M14,M14),IMPRODUCT(IMPRODUCT(K14,K14),IMSIN(N14)^2))),M14)</f>
        <v>0.977835881087163-9.60045226203362E-004i</v>
      </c>
      <c r="R14" s="1" t="str">
        <f>IMDIV(IMSUB(IMPRODUCT(L14,O14),IMPRODUCT(K14,P14)),IMSUM(IMPRODUCT(L14,O14),IMPRODUCT(K14,P14)))</f>
        <v>-0.20991910868369</v>
      </c>
      <c r="S14" s="1" t="str">
        <f>IMDIV(IMSUB(IMPRODUCT(K14,O14),IMPRODUCT(L14,P14)),IMSUM(IMPRODUCT(K14,O14),IMPRODUCT(L14,P14)))</f>
        <v>-0.533028064816258</v>
      </c>
      <c r="T14" s="1" t="str">
        <f>IMDIV(IMSUB(IMPRODUCT(M14,P14),IMPRODUCT(L14,Q14)),IMSUM(IMPRODUCT(M14,P14),IMPRODUCT(L14,Q14)))</f>
        <v>0.412298334953937-8.47468509098199E-003i</v>
      </c>
      <c r="U14" s="1" t="str">
        <f>IMDIV(IMSUB(IMPRODUCT(L14,P14),IMPRODUCT(M14,Q14)),IMSUM(IMPRODUCT(L14,P14),IMPRODUCT(M14,Q14)))</f>
        <v>-0.592447480654988+7.26404446981485E-003i</v>
      </c>
      <c r="V14" s="1" t="str">
        <f>IMPRODUCT(2*PI()*J14/H14,IMPRODUCT(L14,P14))</f>
        <v>4.5136351219095</v>
      </c>
      <c r="W14" s="1" t="str">
        <f>IMDIV(IMSUM(R14,IMPRODUCT(T14,IMEXP(IMPRODUCT("0-2i",V14)))),IMSUM(1,IMPRODUCT(R14,IMPRODUCT(T14,IMEXP(IMPRODUCT("0-2i",V14))))))</f>
        <v>-0.552812208929884-0.124184835210605i</v>
      </c>
      <c r="X14" s="1" t="str">
        <f>IMDIV(IMSUM(S14,IMPRODUCT(U14,IMEXP(IMPRODUCT("0-2i",V14)))),IMSUM(1,IMPRODUCT(S14,IMPRODUCT(U14,IMEXP(IMPRODUCT("0-2i",V14))))))</f>
        <v>-2.93160217505689E-002+0.309857540302559i</v>
      </c>
      <c r="Y14" s="1">
        <f>ATAN(IMABS(W14)/IMABS(X14))</f>
        <v>1.0684718977191674</v>
      </c>
      <c r="Z14" s="1">
        <f>IMAGINARY(IMLN(IMDIV(IMDIV(W14,X14),Y14)))</f>
        <v>1.69743948571031</v>
      </c>
      <c r="AA14" s="1">
        <f t="shared" si="0"/>
        <v>0</v>
      </c>
      <c r="AB14" s="1">
        <f t="shared" si="1"/>
        <v>0</v>
      </c>
      <c r="AC14" s="1">
        <f>DEGREES(IMABS(Y14))</f>
        <v>61.218930267642065</v>
      </c>
      <c r="AD14" s="1">
        <f t="shared" si="2"/>
        <v>97.25611851005776</v>
      </c>
    </row>
    <row r="15" spans="1:30" ht="14.25">
      <c r="A15" s="4">
        <v>1</v>
      </c>
      <c r="B15" s="5">
        <v>0</v>
      </c>
      <c r="C15">
        <v>1.4635</v>
      </c>
      <c r="D15" s="5">
        <v>0</v>
      </c>
      <c r="E15" s="4">
        <v>4.422</v>
      </c>
      <c r="F15" s="4">
        <v>-0.0871</v>
      </c>
      <c r="G15" s="4">
        <v>70</v>
      </c>
      <c r="H15" s="4">
        <v>4800</v>
      </c>
      <c r="I15" s="1">
        <f>IMABS(IMDIV(H15,IMPRODUCT(IMPRODUCT("2+0i",P15),L15)))</f>
        <v>2139.10028045004</v>
      </c>
      <c r="J15" s="1">
        <v>3008</v>
      </c>
      <c r="K15" s="1" t="str">
        <f>COMPLEX(A15,B15)</f>
        <v>1</v>
      </c>
      <c r="L15" s="1" t="str">
        <f>COMPLEX(C15,D15)</f>
        <v>1.4635</v>
      </c>
      <c r="M15" s="1" t="str">
        <f>COMPLEX(E15,F15)</f>
        <v>4.422-8.71E-002i</v>
      </c>
      <c r="N15" s="1" t="str">
        <f>COMPLEX(RADIANS(G15),0)</f>
        <v>1.22173047639603</v>
      </c>
      <c r="O15" s="1" t="str">
        <f>IMSQRT(IMSUB("1.0-0i",IMPRODUCT(IMSIN(N15),IMSIN(N15))))</f>
        <v>0.34202014332567</v>
      </c>
      <c r="P15" s="1" t="str">
        <f>IMDIV(IMSQRT(IMSUB(IMPRODUCT(L15,L15),IMPRODUCT(IMPRODUCT(K15,K15),IMSIN(N15)^2))),L15)</f>
        <v>0.766632753920513</v>
      </c>
      <c r="Q15" s="1" t="str">
        <f>IMDIV(IMSQRT(IMSUB(IMPRODUCT(M15,M15),IMPRODUCT(IMPRODUCT(K15,K15),IMSIN(N15)^2))),M15)</f>
        <v>0.977187499711909-9.09533602768935E-004i</v>
      </c>
      <c r="R15" s="1" t="str">
        <f>IMDIV(IMSUB(IMPRODUCT(L15,O15),IMPRODUCT(K15,P15)),IMSUM(IMPRODUCT(L15,O15),IMPRODUCT(K15,P15)))</f>
        <v>-0.209983139789274</v>
      </c>
      <c r="S15" s="1" t="str">
        <f>IMDIV(IMSUB(IMPRODUCT(K15,O15),IMPRODUCT(L15,P15)),IMSUM(IMPRODUCT(K15,O15),IMPRODUCT(L15,P15)))</f>
        <v>-0.532755275039904</v>
      </c>
      <c r="T15" s="1" t="str">
        <f>IMDIV(IMSUB(IMPRODUCT(M15,P15),IMPRODUCT(L15,Q15)),IMSUM(IMPRODUCT(M15,P15),IMPRODUCT(L15,Q15)))</f>
        <v>0.40672255741059-7.83019960141098E-003i</v>
      </c>
      <c r="U15" s="1" t="str">
        <f>IMDIV(IMSUB(IMPRODUCT(L15,P15),IMPRODUCT(M15,Q15)),IMSUM(IMPRODUCT(L15,P15),IMPRODUCT(M15,Q15)))</f>
        <v>-0.587850825456352+6.7493731828344E-003i</v>
      </c>
      <c r="V15" s="1" t="str">
        <f>IMPRODUCT(2*PI()*J15/H15,IMPRODUCT(L15,P15))</f>
        <v>4.41770345615116</v>
      </c>
      <c r="W15" s="1" t="str">
        <f>IMDIV(IMSUM(R15,IMPRODUCT(T15,IMEXP(IMPRODUCT("0-2i",V15)))),IMSUM(1,IMPRODUCT(R15,IMPRODUCT(T15,IMEXP(IMPRODUCT("0-2i",V15))))))</f>
        <v>-0.523221274121238-0.182328666946311i</v>
      </c>
      <c r="X15" s="1" t="str">
        <f>IMDIV(IMSUM(S15,IMPRODUCT(U15,IMEXP(IMPRODUCT("0-2i",V15)))),IMSUM(1,IMPRODUCT(S15,IMPRODUCT(U15,IMEXP(IMPRODUCT("0-2i",V15))))))</f>
        <v>-0.147699368397082+0.401093613594059i</v>
      </c>
      <c r="Y15" s="1">
        <f>ATAN(IMABS(W15)/IMABS(X15))</f>
        <v>0.9137315325202949</v>
      </c>
      <c r="Z15" s="1">
        <f>IMAGINARY(IMLN(IMDIV(IMDIV(W15,X15),Y15)))</f>
        <v>1.55327804490746</v>
      </c>
      <c r="AA15" s="1">
        <f t="shared" si="0"/>
        <v>0</v>
      </c>
      <c r="AB15" s="1">
        <f t="shared" si="1"/>
        <v>0</v>
      </c>
      <c r="AC15" s="1">
        <f>DEGREES(IMABS(Y15))</f>
        <v>52.35296042143363</v>
      </c>
      <c r="AD15" s="1">
        <f t="shared" si="2"/>
        <v>88.9962763835294</v>
      </c>
    </row>
    <row r="16" spans="1:30" ht="14.25">
      <c r="A16" s="4">
        <v>1</v>
      </c>
      <c r="B16" s="5">
        <v>0</v>
      </c>
      <c r="C16">
        <v>1.4629016</v>
      </c>
      <c r="D16" s="5">
        <v>0</v>
      </c>
      <c r="E16" s="4">
        <v>4.35</v>
      </c>
      <c r="F16" s="4">
        <v>-0.0767</v>
      </c>
      <c r="G16" s="4">
        <v>70</v>
      </c>
      <c r="H16" s="4">
        <v>4900</v>
      </c>
      <c r="I16" s="1">
        <f>IMABS(IMDIV(H16,IMPRODUCT(IMPRODUCT("2+0i",P16),L16)))</f>
        <v>2185.18532862976</v>
      </c>
      <c r="J16" s="1">
        <v>3009</v>
      </c>
      <c r="K16" s="1" t="str">
        <f>COMPLEX(A16,B16)</f>
        <v>1</v>
      </c>
      <c r="L16" s="1" t="str">
        <f>COMPLEX(C16,D16)</f>
        <v>1.4629016</v>
      </c>
      <c r="M16" s="1" t="str">
        <f>COMPLEX(E16,F16)</f>
        <v>4.35-7.67E-002i</v>
      </c>
      <c r="N16" s="1" t="str">
        <f>COMPLEX(RADIANS(G16),0)</f>
        <v>1.22173047639603</v>
      </c>
      <c r="O16" s="1" t="str">
        <f>IMSQRT(IMSUB("1.0-0i",IMPRODUCT(IMSIN(N16),IMSIN(N16))))</f>
        <v>0.34202014332567</v>
      </c>
      <c r="P16" s="1" t="str">
        <f>IMDIV(IMSQRT(IMSUB(IMPRODUCT(L16,L16),IMPRODUCT(IMPRODUCT(K16,K16),IMSIN(N16)^2))),L16)</f>
        <v>0.766412701359182</v>
      </c>
      <c r="Q16" s="1" t="str">
        <f>IMDIV(IMSQRT(IMSUB(IMPRODUCT(M16,M16),IMPRODUCT(IMPRODUCT(K16,K16),IMSIN(N16)^2))),M16)</f>
        <v>0.976411292345441-8.4216353998908E-004i</v>
      </c>
      <c r="R16" s="1" t="str">
        <f>IMDIV(IMSUB(IMPRODUCT(L16,O16),IMPRODUCT(K16,P16)),IMSUM(IMPRODUCT(L16,O16),IMPRODUCT(K16,P16)))</f>
        <v>-0.210041395582195</v>
      </c>
      <c r="S16" s="1" t="str">
        <f>IMDIV(IMSUB(IMPRODUCT(K16,O16),IMPRODUCT(L16,P16)),IMSUM(IMPRODUCT(K16,O16),IMPRODUCT(L16,P16)))</f>
        <v>-0.532505984775646</v>
      </c>
      <c r="T16" s="1" t="str">
        <f>IMDIV(IMSUB(IMPRODUCT(M16,P16),IMPRODUCT(L16,Q16)),IMSUM(IMPRODUCT(M16,P16),IMPRODUCT(L16,Q16)))</f>
        <v>0.400211797904926-7.0413195614419E-003i</v>
      </c>
      <c r="U16" s="1" t="str">
        <f>IMDIV(IMSUB(IMPRODUCT(L16,P16),IMPRODUCT(M16,Q16)),IMSUM(IMPRODUCT(L16,P16),IMPRODUCT(M16,Q16)))</f>
        <v>-0.582399519464473+6.11049405911248E-003i</v>
      </c>
      <c r="V16" s="1" t="str">
        <f>IMPRODUCT(2*PI()*J16/H16,IMPRODUCT(L16,P16))</f>
        <v>4.32597280001845</v>
      </c>
      <c r="W16" s="1" t="str">
        <f>IMDIV(IMSUM(R16,IMPRODUCT(T16,IMEXP(IMPRODUCT("0-2i",V16)))),IMSUM(1,IMPRODUCT(R16,IMPRODUCT(T16,IMEXP(IMPRODUCT("0-2i",V16))))))</f>
        <v>-0.485165667623492-0.232199069900985i</v>
      </c>
      <c r="X16" s="1" t="str">
        <f>IMDIV(IMSUM(S16,IMPRODUCT(U16,IMEXP(IMPRODUCT("0-2i",V16)))),IMSUM(1,IMPRODUCT(S16,IMPRODUCT(U16,IMEXP(IMPRODUCT("0-2i",V16))))))</f>
        <v>-0.266337590826876+0.445006530947135i</v>
      </c>
      <c r="Y16" s="1">
        <f>ATAN(IMABS(W16)/IMABS(X16))</f>
        <v>0.803615295722175</v>
      </c>
      <c r="Z16" s="1">
        <f>IMAGINARY(IMLN(IMDIV(IMDIV(W16,X16),Y16)))</f>
        <v>1.47785801075917</v>
      </c>
      <c r="AA16" s="1">
        <f t="shared" si="0"/>
        <v>0</v>
      </c>
      <c r="AB16" s="1">
        <f t="shared" si="1"/>
        <v>0</v>
      </c>
      <c r="AC16" s="1">
        <f>DEGREES(IMABS(Y16))</f>
        <v>46.04376479703819</v>
      </c>
      <c r="AD16" s="1">
        <f t="shared" si="2"/>
        <v>84.67502673609984</v>
      </c>
    </row>
    <row r="17" spans="1:30" ht="14.25">
      <c r="A17" s="4">
        <v>1</v>
      </c>
      <c r="B17" s="5">
        <v>0</v>
      </c>
      <c r="C17">
        <v>1.4623416</v>
      </c>
      <c r="D17" s="5">
        <v>0</v>
      </c>
      <c r="E17" s="4">
        <v>4.299</v>
      </c>
      <c r="F17" s="4">
        <v>-0.0704</v>
      </c>
      <c r="G17" s="4">
        <v>70</v>
      </c>
      <c r="H17" s="4">
        <v>5000</v>
      </c>
      <c r="I17" s="1">
        <f>IMABS(IMDIV(H17,IMPRODUCT(IMPRODUCT("2+0i",P17),L17)))</f>
        <v>2231.23523856046</v>
      </c>
      <c r="J17" s="1">
        <v>3010</v>
      </c>
      <c r="K17" s="1" t="str">
        <f>COMPLEX(A17,B17)</f>
        <v>1</v>
      </c>
      <c r="L17" s="1" t="str">
        <f>COMPLEX(C17,D17)</f>
        <v>1.4623416</v>
      </c>
      <c r="M17" s="1" t="str">
        <f>COMPLEX(E17,F17)</f>
        <v>4.299-7.04E-002i</v>
      </c>
      <c r="N17" s="1" t="str">
        <f>COMPLEX(RADIANS(G17),0)</f>
        <v>1.22173047639603</v>
      </c>
      <c r="O17" s="1" t="str">
        <f>IMSQRT(IMSUB("1.0-0i",IMPRODUCT(IMSIN(N17),IMSIN(N17))))</f>
        <v>0.34202014332567</v>
      </c>
      <c r="P17" s="1" t="str">
        <f>IMDIV(IMSQRT(IMSUB(IMPRODUCT(L17,L17),IMPRODUCT(IMPRODUCT(K17,K17),IMSIN(N17)^2))),L17)</f>
        <v>0.766206467729271</v>
      </c>
      <c r="Q17" s="1" t="str">
        <f>IMDIV(IMSQRT(IMSUB(IMPRODUCT(M17,M17),IMPRODUCT(IMPRODUCT(K17,K17),IMSIN(N17)^2))),M17)</f>
        <v>0.975838151615605-8.01366650336365E-004i</v>
      </c>
      <c r="R17" s="1" t="str">
        <f>IMDIV(IMSUB(IMPRODUCT(L17,O17),IMPRODUCT(K17,P17)),IMSUM(IMPRODUCT(L17,O17),IMPRODUCT(K17,P17)))</f>
        <v>-0.210095759999744</v>
      </c>
      <c r="S17" s="1" t="str">
        <f>IMDIV(IMSUB(IMPRODUCT(K17,O17),IMPRODUCT(L17,P17)),IMSUM(IMPRODUCT(K17,O17),IMPRODUCT(L17,P17)))</f>
        <v>-0.532272385686726</v>
      </c>
      <c r="T17" s="1" t="str">
        <f>IMDIV(IMSUB(IMPRODUCT(M17,P17),IMPRODUCT(L17,Q17)),IMSUM(IMPRODUCT(M17,P17),IMPRODUCT(L17,Q17)))</f>
        <v>0.3955310292037-6.56019810933079E-003i</v>
      </c>
      <c r="U17" s="1" t="str">
        <f>IMDIV(IMSUB(IMPRODUCT(L17,P17),IMPRODUCT(M17,Q17)),IMSUM(IMPRODUCT(L17,P17),IMPRODUCT(M17,Q17)))</f>
        <v>-0.578499309329999+5.72074561646925E-003i</v>
      </c>
      <c r="V17" s="1" t="str">
        <f>IMPRODUCT(2*PI()*J17/H17,IMPRODUCT(L17,P17))</f>
        <v>4.23809812783622</v>
      </c>
      <c r="W17" s="1" t="str">
        <f>IMDIV(IMSUM(R17,IMPRODUCT(T17,IMEXP(IMPRODUCT("0-2i",V17)))),IMSUM(1,IMPRODUCT(R17,IMPRODUCT(T17,IMEXP(IMPRODUCT("0-2i",V17))))))</f>
        <v>-0.442349430709292-0.27446562089974i</v>
      </c>
      <c r="X17" s="1" t="str">
        <f>IMDIV(IMSUM(S17,IMPRODUCT(U17,IMEXP(IMPRODUCT("0-2i",V17)))),IMSUM(1,IMPRODUCT(S17,IMPRODUCT(U17,IMEXP(IMPRODUCT("0-2i",V17))))))</f>
        <v>-0.371794042575392+0.457645146454298i</v>
      </c>
      <c r="Y17" s="1">
        <f>ATAN(IMABS(W17)/IMABS(X17))</f>
        <v>0.7232789870702618</v>
      </c>
      <c r="Z17" s="1">
        <f>IMAGINARY(IMLN(IMDIV(IMDIV(W17,X17),Y17)))</f>
        <v>1.44387279490816</v>
      </c>
      <c r="AA17" s="1">
        <f t="shared" si="0"/>
        <v>0</v>
      </c>
      <c r="AB17" s="1">
        <f t="shared" si="1"/>
        <v>0</v>
      </c>
      <c r="AC17" s="1">
        <f>DEGREES(IMABS(Y17))</f>
        <v>41.44083336962324</v>
      </c>
      <c r="AD17" s="1">
        <f t="shared" si="2"/>
        <v>82.72781730199587</v>
      </c>
    </row>
    <row r="18" spans="1:30" ht="14.25">
      <c r="A18" s="4">
        <v>1</v>
      </c>
      <c r="B18" s="5">
        <v>0</v>
      </c>
      <c r="C18">
        <v>1.4617942933333332</v>
      </c>
      <c r="D18" s="5">
        <v>0</v>
      </c>
      <c r="E18" s="4">
        <v>4.242</v>
      </c>
      <c r="F18" s="4">
        <v>-0.0634</v>
      </c>
      <c r="G18" s="4">
        <v>70</v>
      </c>
      <c r="H18" s="4">
        <v>5100</v>
      </c>
      <c r="I18" s="1">
        <f>IMABS(IMDIV(H18,IMPRODUCT(IMPRODUCT("2+0i",P18),L18)))</f>
        <v>2277.31195463878</v>
      </c>
      <c r="J18" s="1">
        <v>3011</v>
      </c>
      <c r="K18" s="1" t="str">
        <f>COMPLEX(A18,B18)</f>
        <v>1</v>
      </c>
      <c r="L18" s="1" t="str">
        <f>COMPLEX(C18,D18)</f>
        <v>1.46179429333333</v>
      </c>
      <c r="M18" s="1" t="str">
        <f>COMPLEX(E18,F18)</f>
        <v>4.242-6.34E-002i</v>
      </c>
      <c r="N18" s="1" t="str">
        <f>COMPLEX(RADIANS(G18),0)</f>
        <v>1.22173047639603</v>
      </c>
      <c r="O18" s="1" t="str">
        <f>IMSQRT(IMSUB("1.0-0i",IMPRODUCT(IMSIN(N18),IMSIN(N18))))</f>
        <v>0.34202014332567</v>
      </c>
      <c r="P18" s="1" t="str">
        <f>IMDIV(IMSQRT(IMSUB(IMPRODUCT(L18,L18),IMPRODUCT(IMPRODUCT(K18,K18),IMSIN(N18)^2))),L18)</f>
        <v>0.766004625921773</v>
      </c>
      <c r="Q18" s="1" t="str">
        <f>IMDIV(IMSQRT(IMSUB(IMPRODUCT(M18,M18),IMPRODUCT(IMPRODUCT(K18,K18),IMSIN(N18)^2))),M18)</f>
        <v>0.975172716746764-7.51749859345512E-004i</v>
      </c>
      <c r="R18" s="1" t="str">
        <f>IMDIV(IMSUB(IMPRODUCT(L18,O18),IMPRODUCT(K18,P18)),IMSUM(IMPRODUCT(L18,O18),IMPRODUCT(K18,P18)))</f>
        <v>-0.210148748720744</v>
      </c>
      <c r="S18" s="1" t="str">
        <f>IMDIV(IMSUB(IMPRODUCT(K18,O18),IMPRODUCT(L18,P18)),IMSUM(IMPRODUCT(K18,O18),IMPRODUCT(L18,P18)))</f>
        <v>-0.532043794931777</v>
      </c>
      <c r="T18" s="1" t="str">
        <f>IMDIV(IMSUB(IMPRODUCT(M18,P18),IMPRODUCT(L18,Q18)),IMSUM(IMPRODUCT(M18,P18),IMPRODUCT(L18,Q18)))</f>
        <v>0.390209546788862-6.00796141401747E-003i</v>
      </c>
      <c r="U18" s="1" t="str">
        <f>IMDIV(IMSUB(IMPRODUCT(L18,P18),IMPRODUCT(M18,Q18)),IMSUM(IMPRODUCT(L18,P18),IMPRODUCT(M18,Q18)))</f>
        <v>-0.574014541356568+5.26891332191697E-003i</v>
      </c>
      <c r="V18" s="1" t="str">
        <f>IMPRODUCT(2*PI()*J18/H18,IMPRODUCT(L18,P18))</f>
        <v>4.1537284607366</v>
      </c>
      <c r="W18" s="1" t="str">
        <f>IMDIV(IMSUM(R18,IMPRODUCT(T18,IMEXP(IMPRODUCT("0-2i",V18)))),IMSUM(1,IMPRODUCT(R18,IMPRODUCT(T18,IMEXP(IMPRODUCT("0-2i",V18))))))</f>
        <v>-0.394405211278906-0.307874325128662i</v>
      </c>
      <c r="X18" s="1" t="str">
        <f>IMDIV(IMSUM(S18,IMPRODUCT(U18,IMEXP(IMPRODUCT("0-2i",V18)))),IMSUM(1,IMPRODUCT(S18,IMPRODUCT(U18,IMEXP(IMPRODUCT("0-2i",V18))))))</f>
        <v>-0.461378782294181+0.448766056882563i</v>
      </c>
      <c r="Y18" s="1">
        <f>ATAN(IMABS(W18)/IMABS(X18))</f>
        <v>0.6607911986414334</v>
      </c>
      <c r="Z18" s="1">
        <f>IMAGINARY(IMLN(IMDIV(IMDIV(W18,X18),Y18)))</f>
        <v>1.43434289295499</v>
      </c>
      <c r="AA18" s="1">
        <f t="shared" si="0"/>
        <v>0</v>
      </c>
      <c r="AB18" s="1">
        <f t="shared" si="1"/>
        <v>0</v>
      </c>
      <c r="AC18" s="1">
        <f>DEGREES(IMABS(Y18))</f>
        <v>37.86054682154495</v>
      </c>
      <c r="AD18" s="1">
        <f t="shared" si="2"/>
        <v>82.18179414090574</v>
      </c>
    </row>
    <row r="19" spans="1:30" ht="14.25">
      <c r="A19" s="4">
        <v>1</v>
      </c>
      <c r="B19" s="5">
        <v>0</v>
      </c>
      <c r="C19">
        <v>1.46132496</v>
      </c>
      <c r="D19" s="5">
        <v>0</v>
      </c>
      <c r="E19" s="4">
        <v>4.201</v>
      </c>
      <c r="F19" s="4">
        <v>-0.0581</v>
      </c>
      <c r="G19" s="4">
        <v>70</v>
      </c>
      <c r="H19" s="4">
        <v>5200</v>
      </c>
      <c r="I19" s="1">
        <f>IMABS(IMDIV(H19,IMPRODUCT(IMPRODUCT("2+0i",P19),L19)))</f>
        <v>2323.23650883353</v>
      </c>
      <c r="J19" s="1">
        <v>3012</v>
      </c>
      <c r="K19" s="1" t="str">
        <f>COMPLEX(A19,B19)</f>
        <v>1</v>
      </c>
      <c r="L19" s="1" t="str">
        <f>COMPLEX(C19,D19)</f>
        <v>1.46132496</v>
      </c>
      <c r="M19" s="1" t="str">
        <f>COMPLEX(E19,F19)</f>
        <v>4.201-5.81E-002i</v>
      </c>
      <c r="N19" s="1" t="str">
        <f>COMPLEX(RADIANS(G19),0)</f>
        <v>1.22173047639603</v>
      </c>
      <c r="O19" s="1" t="str">
        <f>IMSQRT(IMSUB("1.0-0i",IMPRODUCT(IMSIN(N19),IMSIN(N19))))</f>
        <v>0.34202014332567</v>
      </c>
      <c r="P19" s="1" t="str">
        <f>IMDIV(IMSQRT(IMSUB(IMPRODUCT(L19,L19),IMPRODUCT(IMPRODUCT(K19,K19),IMSIN(N19)^2))),L19)</f>
        <v>0.765831316895545</v>
      </c>
      <c r="Q19" s="1" t="str">
        <f>IMDIV(IMSQRT(IMSUB(IMPRODUCT(M19,M19),IMPRODUCT(IMPRODUCT(K19,K19),IMSIN(N19)^2))),M19)</f>
        <v>0.974676912683527-7.09680582220085E-004i</v>
      </c>
      <c r="R19" s="1" t="str">
        <f>IMDIV(IMSUB(IMPRODUCT(L19,O19),IMPRODUCT(K19,P19)),IMSUM(IMPRODUCT(L19,O19),IMPRODUCT(K19,P19)))</f>
        <v>-0.21019407500814</v>
      </c>
      <c r="S19" s="1" t="str">
        <f>IMDIV(IMSUB(IMPRODUCT(K19,O19),IMPRODUCT(L19,P19)),IMSUM(IMPRODUCT(K19,O19),IMPRODUCT(L19,P19)))</f>
        <v>-0.531847544795164</v>
      </c>
      <c r="T19" s="1" t="str">
        <f>IMDIV(IMSUB(IMPRODUCT(M19,P19),IMPRODUCT(L19,Q19)),IMSUM(IMPRODUCT(M19,P19),IMPRODUCT(L19,Q19)))</f>
        <v>0.386332357426421-5.5729527274489E-003i</v>
      </c>
      <c r="U19" s="1" t="str">
        <f>IMDIV(IMSUB(IMPRODUCT(L19,P19),IMPRODUCT(M19,Q19)),IMSUM(IMPRODUCT(L19,P19),IMPRODUCT(M19,Q19)))</f>
        <v>-0.570753555924099+4.90772350396549E-003i</v>
      </c>
      <c r="V19" s="1" t="str">
        <f>IMPRODUCT(2*PI()*J19/H19,IMPRODUCT(L19,P19))</f>
        <v>4.07297192370805</v>
      </c>
      <c r="W19" s="1" t="str">
        <f>IMDIV(IMSUM(R19,IMPRODUCT(T19,IMEXP(IMPRODUCT("0-2i",V19)))),IMSUM(1,IMPRODUCT(R19,IMPRODUCT(T19,IMEXP(IMPRODUCT("0-2i",V19))))))</f>
        <v>-0.344128581079551-0.333562147938763i</v>
      </c>
      <c r="X19" s="1" t="str">
        <f>IMDIV(IMSUM(S19,IMPRODUCT(U19,IMEXP(IMPRODUCT("0-2i",V19)))),IMSUM(1,IMPRODUCT(S19,IMPRODUCT(U19,IMEXP(IMPRODUCT("0-2i",V19))))))</f>
        <v>-0.535216370418975+0.428508775962361i</v>
      </c>
      <c r="Y19" s="1">
        <f>ATAN(IMABS(W19)/IMABS(X19))</f>
        <v>0.6100631149616398</v>
      </c>
      <c r="Z19" s="1">
        <f>IMAGINARY(IMLN(IMDIV(IMDIV(W19,X19),Y19)))</f>
        <v>1.44493085986715</v>
      </c>
      <c r="AA19" s="1">
        <f t="shared" si="0"/>
        <v>0</v>
      </c>
      <c r="AB19" s="1">
        <f t="shared" si="1"/>
        <v>0</v>
      </c>
      <c r="AC19" s="1">
        <f>DEGREES(IMABS(Y19))</f>
        <v>34.95404172390631</v>
      </c>
      <c r="AD19" s="1">
        <f t="shared" si="2"/>
        <v>82.78843995859668</v>
      </c>
    </row>
    <row r="20" spans="1:30" ht="14.25">
      <c r="A20" s="4">
        <v>1</v>
      </c>
      <c r="B20" s="5">
        <v>0</v>
      </c>
      <c r="C20">
        <v>1.4608556266666666</v>
      </c>
      <c r="D20" s="5">
        <v>0</v>
      </c>
      <c r="E20" s="4">
        <v>4.16</v>
      </c>
      <c r="F20" s="4">
        <v>-0.0528</v>
      </c>
      <c r="G20" s="4">
        <v>70</v>
      </c>
      <c r="H20" s="4">
        <v>5300</v>
      </c>
      <c r="I20" s="1">
        <f>IMABS(IMDIV(H20,IMPRODUCT(IMPRODUCT("2+0i",P20),L20)))</f>
        <v>2369.21167596822</v>
      </c>
      <c r="J20" s="1">
        <v>3013</v>
      </c>
      <c r="K20" s="1" t="str">
        <f>COMPLEX(A20,B20)</f>
        <v>1</v>
      </c>
      <c r="L20" s="1" t="str">
        <f>COMPLEX(C20,D20)</f>
        <v>1.46085562666667</v>
      </c>
      <c r="M20" s="1" t="str">
        <f>COMPLEX(E20,F20)</f>
        <v>4.16-5.28E-002i</v>
      </c>
      <c r="N20" s="1" t="str">
        <f>COMPLEX(RADIANS(G20),0)</f>
        <v>1.22173047639603</v>
      </c>
      <c r="O20" s="1" t="str">
        <f>IMSQRT(IMSUB("1.0-0i",IMPRODUCT(IMSIN(N20),IMSIN(N20))))</f>
        <v>0.34202014332567</v>
      </c>
      <c r="P20" s="1" t="str">
        <f>IMDIV(IMSQRT(IMSUB(IMPRODUCT(L20,L20),IMPRODUCT(IMPRODUCT(K20,K20),IMSIN(N20)^2))),L20)</f>
        <v>0.765657801518224</v>
      </c>
      <c r="Q20" s="1" t="str">
        <f>IMDIV(IMSQRT(IMSUB(IMPRODUCT(M20,M20),IMPRODUCT(IMPRODUCT(K20,K20),IMSIN(N20)^2))),M20)</f>
        <v>0.974166240773609-6.64588121264627E-004i</v>
      </c>
      <c r="R20" s="1" t="str">
        <f>IMDIV(IMSUB(IMPRODUCT(L20,O20),IMPRODUCT(K20,P20)),IMSUM(IMPRODUCT(L20,O20),IMPRODUCT(K20,P20)))</f>
        <v>-0.210239296414963</v>
      </c>
      <c r="S20" s="1" t="str">
        <f>IMDIV(IMSUB(IMPRODUCT(K20,O20),IMPRODUCT(L20,P20)),IMSUM(IMPRODUCT(K20,O20),IMPRODUCT(L20,P20)))</f>
        <v>-0.531651085484655</v>
      </c>
      <c r="T20" s="1" t="str">
        <f>IMDIV(IMSUB(IMPRODUCT(M20,P20),IMPRODUCT(L20,Q20)),IMSUM(IMPRODUCT(M20,P20),IMPRODUCT(L20,Q20)))</f>
        <v>0.382407947667554-5.12669232054258E-003i</v>
      </c>
      <c r="U20" s="1" t="str">
        <f>IMDIV(IMSUB(IMPRODUCT(L20,P20),IMPRODUCT(M20,Q20)),IMSUM(IMPRODUCT(L20,P20),IMPRODUCT(M20,Q20)))</f>
        <v>-0.567437615626174+4.53396135855616E-003i</v>
      </c>
      <c r="V20" s="1" t="str">
        <f>IMPRODUCT(2*PI()*J20/H20,IMPRODUCT(L20,P20))</f>
        <v>3.99526085460378</v>
      </c>
      <c r="W20" s="1" t="str">
        <f>IMDIV(IMSUM(R20,IMPRODUCT(T20,IMEXP(IMPRODUCT("0-2i",V20)))),IMSUM(1,IMPRODUCT(R20,IMPRODUCT(T20,IMEXP(IMPRODUCT("0-2i",V20))))))</f>
        <v>-0.291750797681347-0.350743338947515i</v>
      </c>
      <c r="X20" s="1" t="str">
        <f>IMDIV(IMSUM(S20,IMPRODUCT(U20,IMEXP(IMPRODUCT("0-2i",V20)))),IMSUM(1,IMPRODUCT(S20,IMPRODUCT(U20,IMEXP(IMPRODUCT("0-2i",V20))))))</f>
        <v>-0.595566103380755+0.40116853988603i</v>
      </c>
      <c r="Y20" s="1">
        <f>ATAN(IMABS(W20)/IMABS(X20))</f>
        <v>0.5659999772919094</v>
      </c>
      <c r="Z20" s="1">
        <f>IMAGINARY(IMLN(IMDIV(IMDIV(W20,X20),Y20)))</f>
        <v>1.4697411846717</v>
      </c>
      <c r="AA20" s="1">
        <f t="shared" si="0"/>
        <v>0</v>
      </c>
      <c r="AB20" s="1">
        <f t="shared" si="1"/>
        <v>0</v>
      </c>
      <c r="AC20" s="1">
        <f>DEGREES(IMABS(Y20))</f>
        <v>32.42940990332684</v>
      </c>
      <c r="AD20" s="1">
        <f t="shared" si="2"/>
        <v>84.20996685824613</v>
      </c>
    </row>
    <row r="21" spans="1:30" ht="14.25">
      <c r="A21" s="4">
        <v>1</v>
      </c>
      <c r="B21" s="5">
        <v>0</v>
      </c>
      <c r="C21">
        <v>1.4603862933333334</v>
      </c>
      <c r="D21" s="5">
        <v>0</v>
      </c>
      <c r="E21" s="4">
        <v>4.12</v>
      </c>
      <c r="F21" s="4">
        <v>-0.0473</v>
      </c>
      <c r="G21" s="4">
        <v>70</v>
      </c>
      <c r="H21" s="4">
        <v>5400</v>
      </c>
      <c r="I21" s="1">
        <f>IMABS(IMDIV(H21,IMPRODUCT(IMPRODUCT("2+0i",P21),L21)))</f>
        <v>2415.2375569058</v>
      </c>
      <c r="J21" s="1">
        <v>3014</v>
      </c>
      <c r="K21" s="1" t="str">
        <f>COMPLEX(A21,B21)</f>
        <v>1</v>
      </c>
      <c r="L21" s="1" t="str">
        <f>COMPLEX(C21,D21)</f>
        <v>1.46038629333333</v>
      </c>
      <c r="M21" s="1" t="str">
        <f>COMPLEX(E21,F21)</f>
        <v>4.12-4.73E-002i</v>
      </c>
      <c r="N21" s="1" t="str">
        <f>COMPLEX(RADIANS(G21),0)</f>
        <v>1.22173047639603</v>
      </c>
      <c r="O21" s="1" t="str">
        <f>IMSQRT(IMSUB("1.0-0i",IMPRODUCT(IMSIN(N21),IMSIN(N21))))</f>
        <v>0.34202014332567</v>
      </c>
      <c r="P21" s="1" t="str">
        <f>IMDIV(IMSQRT(IMSUB(IMPRODUCT(L21,L21),IMPRODUCT(IMPRODUCT(K21,K21),IMSIN(N21)^2))),L21)</f>
        <v>0.765484079434558</v>
      </c>
      <c r="Q21" s="1" t="str">
        <f>IMDIV(IMSQRT(IMSUB(IMPRODUCT(M21,M21),IMPRODUCT(IMPRODUCT(K21,K21),IMSIN(N21)^2))),M21)</f>
        <v>0.973652977346706-6.13228673546141E-004i</v>
      </c>
      <c r="R21" s="1" t="str">
        <f>IMDIV(IMSUB(IMPRODUCT(L21,O21),IMPRODUCT(K21,P21)),IMSUM(IMPRODUCT(L21,O21),IMPRODUCT(K21,P21)))</f>
        <v>-0.21028441265848</v>
      </c>
      <c r="S21" s="1" t="str">
        <f>IMDIV(IMSUB(IMPRODUCT(K21,O21),IMPRODUCT(L21,P21)),IMSUM(IMPRODUCT(K21,O21),IMPRODUCT(L21,P21)))</f>
        <v>-0.53145441660752</v>
      </c>
      <c r="T21" s="1" t="str">
        <f>IMDIV(IMSUB(IMPRODUCT(M21,P21),IMPRODUCT(L21,Q21)),IMSUM(IMPRODUCT(M21,P21),IMPRODUCT(L21,Q21)))</f>
        <v>0.378533542049959-4.64783923887993E-003i</v>
      </c>
      <c r="U21" s="1" t="str">
        <f>IMDIV(IMSUB(IMPRODUCT(L21,P21),IMPRODUCT(M21,Q21)),IMSUM(IMPRODUCT(L21,P21),IMPRODUCT(M21,Q21)))</f>
        <v>-0.564152215705131+4.12795370930959E-003i</v>
      </c>
      <c r="V21" s="1" t="str">
        <f>IMPRODUCT(2*PI()*J21/H21,IMPRODUCT(L21,P21))</f>
        <v>3.9204260594764</v>
      </c>
      <c r="W21" s="1" t="str">
        <f>IMDIV(IMSUM(R21,IMPRODUCT(T21,IMEXP(IMPRODUCT("0-2i",V21)))),IMSUM(1,IMPRODUCT(R21,IMPRODUCT(T21,IMEXP(IMPRODUCT("0-2i",V21))))))</f>
        <v>-0.238603779395714-0.359592100492518i</v>
      </c>
      <c r="X21" s="1" t="str">
        <f>IMDIV(IMSUM(S21,IMPRODUCT(U21,IMEXP(IMPRODUCT("0-2i",V21)))),IMSUM(1,IMPRODUCT(S21,IMPRODUCT(U21,IMEXP(IMPRODUCT("0-2i",V21))))))</f>
        <v>-0.644617338056277+0.370240701396645i</v>
      </c>
      <c r="Y21" s="1">
        <f>ATAN(IMABS(W21)/IMABS(X21))</f>
        <v>0.5259808066643467</v>
      </c>
      <c r="Z21" s="1">
        <f>IMAGINARY(IMLN(IMDIV(IMDIV(W21,X21),Y21)))</f>
        <v>1.5063125636826</v>
      </c>
      <c r="AA21" s="1">
        <f t="shared" si="0"/>
        <v>0</v>
      </c>
      <c r="AB21" s="1">
        <f t="shared" si="1"/>
        <v>0</v>
      </c>
      <c r="AC21" s="1">
        <f>DEGREES(IMABS(Y21))</f>
        <v>30.13648032675359</v>
      </c>
      <c r="AD21" s="1">
        <f t="shared" si="2"/>
        <v>86.30535252654403</v>
      </c>
    </row>
    <row r="22" spans="1:30" ht="14.25">
      <c r="A22" s="4">
        <v>1</v>
      </c>
      <c r="B22" s="5">
        <v>0</v>
      </c>
      <c r="C22">
        <v>1.4599458795180722</v>
      </c>
      <c r="D22" s="5">
        <v>0</v>
      </c>
      <c r="E22" s="4">
        <v>4.087</v>
      </c>
      <c r="F22" s="4">
        <v>-0.0408</v>
      </c>
      <c r="G22" s="4">
        <v>70</v>
      </c>
      <c r="H22" s="4">
        <v>5500</v>
      </c>
      <c r="I22" s="1">
        <f>IMABS(IMDIV(H22,IMPRODUCT(IMPRODUCT("2+0i",P22),L22)))</f>
        <v>2461.2310118075</v>
      </c>
      <c r="J22" s="1">
        <v>3015</v>
      </c>
      <c r="K22" s="1" t="str">
        <f>COMPLEX(A22,B22)</f>
        <v>1</v>
      </c>
      <c r="L22" s="1" t="str">
        <f>COMPLEX(C22,D22)</f>
        <v>1.45994587951807</v>
      </c>
      <c r="M22" s="1" t="str">
        <f>COMPLEX(E22,F22)</f>
        <v>4.087-4.08E-002i</v>
      </c>
      <c r="N22" s="1" t="str">
        <f>COMPLEX(RADIANS(G22),0)</f>
        <v>1.22173047639603</v>
      </c>
      <c r="O22" s="1" t="str">
        <f>IMSQRT(IMSUB("1.0-0i",IMPRODUCT(IMSIN(N22),IMSIN(N22))))</f>
        <v>0.34202014332567</v>
      </c>
      <c r="P22" s="1" t="str">
        <f>IMDIV(IMSQRT(IMSUB(IMPRODUCT(L22,L22),IMPRODUCT(IMPRODUCT(K22,K22),IMSIN(N22)^2))),L22)</f>
        <v>0.76532087349827</v>
      </c>
      <c r="Q22" s="1" t="str">
        <f>IMDIV(IMSQRT(IMSUB(IMPRODUCT(M22,M22),IMPRODUCT(IMPRODUCT(K22,K22),IMSIN(N22)^2))),M22)</f>
        <v>0.973217248071353-5.42152579358481E-004i</v>
      </c>
      <c r="R22" s="1" t="str">
        <f>IMDIV(IMSUB(IMPRODUCT(L22,O22),IMPRODUCT(K22,P22)),IMSUM(IMPRODUCT(L22,O22),IMPRODUCT(K22,P22)))</f>
        <v>-0.210326653020566</v>
      </c>
      <c r="S22" s="1" t="str">
        <f>IMDIV(IMSUB(IMPRODUCT(K22,O22),IMPRODUCT(L22,P22)),IMSUM(IMPRODUCT(K22,O22),IMPRODUCT(L22,P22)))</f>
        <v>-0.531269675185018</v>
      </c>
      <c r="T22" s="1" t="str">
        <f>IMDIV(IMSUB(IMPRODUCT(M22,P22),IMPRODUCT(L22,Q22)),IMSUM(IMPRODUCT(M22,P22),IMPRODUCT(L22,Q22)))</f>
        <v>0.37530446816859-4.04897202697609E-003i</v>
      </c>
      <c r="U22" s="1" t="str">
        <f>IMDIV(IMSUB(IMPRODUCT(L22,P22),IMPRODUCT(M22,Q22)),IMSUM(IMPRODUCT(L22,P22),IMPRODUCT(M22,Q22)))</f>
        <v>-0.561418781109808+3.60887579217127E-003i</v>
      </c>
      <c r="V22" s="1" t="str">
        <f>IMPRODUCT(2*PI()*J22/H22,IMPRODUCT(L22,P22))</f>
        <v>3.84844080264419</v>
      </c>
      <c r="W22" s="1" t="str">
        <f>IMDIV(IMSUM(R22,IMPRODUCT(T22,IMEXP(IMPRODUCT("0-2i",V22)))),IMSUM(1,IMPRODUCT(R22,IMPRODUCT(T22,IMEXP(IMPRODUCT("0-2i",V22))))))</f>
        <v>-0.185936850180001-0.360949007199451i</v>
      </c>
      <c r="X22" s="1" t="str">
        <f>IMDIV(IMSUM(S22,IMPRODUCT(U22,IMEXP(IMPRODUCT("0-2i",V22)))),IMSUM(1,IMPRODUCT(S22,IMPRODUCT(U22,IMEXP(IMPRODUCT("0-2i",V22))))))</f>
        <v>-0.684582334579567+0.338056784139728i</v>
      </c>
      <c r="Y22" s="1">
        <f>ATAN(IMABS(W22)/IMABS(X22))</f>
        <v>0.4887577974247252</v>
      </c>
      <c r="Z22" s="1">
        <f>IMAGINARY(IMLN(IMDIV(IMDIV(W22,X22),Y22)))</f>
        <v>1.55380260413799</v>
      </c>
      <c r="AA22" s="1">
        <f t="shared" si="0"/>
        <v>0</v>
      </c>
      <c r="AB22" s="1">
        <f t="shared" si="1"/>
        <v>0</v>
      </c>
      <c r="AC22" s="1">
        <f>DEGREES(IMABS(Y22))</f>
        <v>28.00375899654681</v>
      </c>
      <c r="AD22" s="1">
        <f t="shared" si="2"/>
        <v>89.02633141354342</v>
      </c>
    </row>
    <row r="23" spans="1:30" ht="14.25">
      <c r="A23" s="4">
        <v>1</v>
      </c>
      <c r="B23" s="5">
        <v>0</v>
      </c>
      <c r="C23">
        <v>1.4595506987951807</v>
      </c>
      <c r="D23" s="5">
        <v>0</v>
      </c>
      <c r="E23" s="4">
        <v>4.054</v>
      </c>
      <c r="F23" s="4">
        <v>-0.0342</v>
      </c>
      <c r="G23" s="4">
        <v>70</v>
      </c>
      <c r="H23" s="4">
        <v>5600</v>
      </c>
      <c r="I23" s="1">
        <f>IMABS(IMDIV(H23,IMPRODUCT(IMPRODUCT("2+0i",P23),L23)))</f>
        <v>2507.13942245815</v>
      </c>
      <c r="J23" s="1">
        <v>3016</v>
      </c>
      <c r="K23" s="1" t="str">
        <f>COMPLEX(A23,B23)</f>
        <v>1</v>
      </c>
      <c r="L23" s="1" t="str">
        <f>COMPLEX(C23,D23)</f>
        <v>1.45955069879518</v>
      </c>
      <c r="M23" s="1" t="str">
        <f>COMPLEX(E23,F23)</f>
        <v>4.054-3.42E-002i</v>
      </c>
      <c r="N23" s="1" t="str">
        <f>COMPLEX(RADIANS(G23),0)</f>
        <v>1.22173047639603</v>
      </c>
      <c r="O23" s="1" t="str">
        <f>IMSQRT(IMSUB("1.0-0i",IMPRODUCT(IMSIN(N23),IMSIN(N23))))</f>
        <v>0.34202014332567</v>
      </c>
      <c r="P23" s="1" t="str">
        <f>IMDIV(IMSQRT(IMSUB(IMPRODUCT(L23,L23),IMPRODUCT(IMPRODUCT(K23,K23),IMSIN(N23)^2))),L23)</f>
        <v>0.76517427432744</v>
      </c>
      <c r="Q23" s="1" t="str">
        <f>IMDIV(IMSQRT(IMSUB(IMPRODUCT(M23,M23),IMPRODUCT(IMPRODUCT(K23,K23),IMSIN(N23)^2))),M23)</f>
        <v>0.972770917362266-4.65880050831621E-004i</v>
      </c>
      <c r="R23" s="1" t="str">
        <f>IMDIV(IMSUB(IMPRODUCT(L23,O23),IMPRODUCT(K23,P23)),IMSUM(IMPRODUCT(L23,O23),IMPRODUCT(K23,P23)))</f>
        <v>-0.210364475818161</v>
      </c>
      <c r="S23" s="1" t="str">
        <f>IMDIV(IMSUB(IMPRODUCT(K23,O23),IMPRODUCT(L23,P23)),IMSUM(IMPRODUCT(K23,O23),IMPRODUCT(L23,P23)))</f>
        <v>-0.531103750151247</v>
      </c>
      <c r="T23" s="1" t="str">
        <f>IMDIV(IMSUB(IMPRODUCT(M23,P23),IMPRODUCT(L23,Q23)),IMSUM(IMPRODUCT(M23,P23),IMPRODUCT(L23,Q23)))</f>
        <v>0.37204006726649-3.42784270477689E-003i</v>
      </c>
      <c r="U23" s="1" t="str">
        <f>IMDIV(IMSUB(IMPRODUCT(L23,P23),IMPRODUCT(M23,Q23)),IMSUM(IMPRODUCT(L23,P23),IMPRODUCT(M23,Q23)))</f>
        <v>-0.558629762714422+3.06644226403213E-003i</v>
      </c>
      <c r="V23" s="1" t="str">
        <f>IMPRODUCT(2*PI()*J23/H23,IMPRODUCT(L23,P23))</f>
        <v>3.77922478437076</v>
      </c>
      <c r="W23" s="1" t="str">
        <f>IMDIV(IMSUM(R23,IMPRODUCT(T23,IMEXP(IMPRODUCT("0-2i",V23)))),IMSUM(1,IMPRODUCT(R23,IMPRODUCT(T23,IMEXP(IMPRODUCT("0-2i",V23))))))</f>
        <v>-0.134894490320864-0.354620154299805i</v>
      </c>
      <c r="X23" s="1" t="str">
        <f>IMDIV(IMSUM(S23,IMPRODUCT(U23,IMEXP(IMPRODUCT("0-2i",V23)))),IMSUM(1,IMPRODUCT(S23,IMPRODUCT(U23,IMEXP(IMPRODUCT("0-2i",V23))))))</f>
        <v>-0.716909704134295+0.305558184952778i</v>
      </c>
      <c r="Y23" s="1">
        <f>ATAN(IMABS(W23)/IMABS(X23))</f>
        <v>0.45307504541769383</v>
      </c>
      <c r="Z23" s="1">
        <f>IMAGINARY(IMLN(IMDIV(IMDIV(W23,X23),Y23)))</f>
        <v>1.61020718735027</v>
      </c>
      <c r="AA23" s="1">
        <f t="shared" si="0"/>
        <v>0</v>
      </c>
      <c r="AB23" s="1">
        <f t="shared" si="1"/>
        <v>0</v>
      </c>
      <c r="AC23" s="1">
        <f>DEGREES(IMABS(Y23))</f>
        <v>25.959287905131944</v>
      </c>
      <c r="AD23" s="1">
        <f t="shared" si="2"/>
        <v>92.25807597680152</v>
      </c>
    </row>
    <row r="24" spans="1:30" ht="14.25">
      <c r="A24" s="4">
        <v>1</v>
      </c>
      <c r="B24" s="5">
        <v>0</v>
      </c>
      <c r="C24">
        <v>1.4591555180722893</v>
      </c>
      <c r="D24" s="5">
        <v>0</v>
      </c>
      <c r="E24" s="4">
        <v>4.024</v>
      </c>
      <c r="F24" s="4">
        <v>-0.0315</v>
      </c>
      <c r="G24" s="4">
        <v>70</v>
      </c>
      <c r="H24" s="4">
        <v>5700</v>
      </c>
      <c r="I24" s="1">
        <f>IMABS(IMDIV(H24,IMPRODUCT(IMPRODUCT("2+0i",P24),L24)))</f>
        <v>2553.09053491545</v>
      </c>
      <c r="J24" s="1">
        <v>3017</v>
      </c>
      <c r="K24" s="1" t="str">
        <f>COMPLEX(A24,B24)</f>
        <v>1</v>
      </c>
      <c r="L24" s="1" t="str">
        <f>COMPLEX(C24,D24)</f>
        <v>1.45915551807229</v>
      </c>
      <c r="M24" s="1" t="str">
        <f>COMPLEX(E24,F24)</f>
        <v>4.024-3.15E-002i</v>
      </c>
      <c r="N24" s="1" t="str">
        <f>COMPLEX(RADIANS(G24),0)</f>
        <v>1.22173047639603</v>
      </c>
      <c r="O24" s="1" t="str">
        <f>IMSQRT(IMSUB("1.0-0i",IMPRODUCT(IMSIN(N24),IMSIN(N24))))</f>
        <v>0.34202014332567</v>
      </c>
      <c r="P24" s="1" t="str">
        <f>IMDIV(IMSQRT(IMSUB(IMPRODUCT(L24,L24),IMPRODUCT(IMPRODUCT(K24,K24),IMSIN(N24)^2))),L24)</f>
        <v>0.76502752790436</v>
      </c>
      <c r="Q24" s="1" t="str">
        <f>IMDIV(IMSQRT(IMSUB(IMPRODUCT(M24,M24),IMPRODUCT(IMPRODUCT(K24,K24),IMSIN(N24)^2))),M24)</f>
        <v>0.972356766501071-4.38964506687663E-004i</v>
      </c>
      <c r="R24" s="1" t="str">
        <f>IMDIV(IMSUB(IMPRODUCT(L24,O24),IMPRODUCT(K24,P24)),IMSUM(IMPRODUCT(L24,O24),IMPRODUCT(K24,P24)))</f>
        <v>-0.210402223497403</v>
      </c>
      <c r="S24" s="1" t="str">
        <f>IMDIV(IMSUB(IMPRODUCT(K24,O24),IMPRODUCT(L24,P24)),IMSUM(IMPRODUCT(K24,O24),IMPRODUCT(L24,P24)))</f>
        <v>-0.530937675762575</v>
      </c>
      <c r="T24" s="1" t="str">
        <f>IMDIV(IMSUB(IMPRODUCT(M24,P24),IMPRODUCT(L24,Q24)),IMSUM(IMPRODUCT(M24,P24),IMPRODUCT(L24,Q24)))</f>
        <v>0.36905106343327-3.18590447501421E-003i</v>
      </c>
      <c r="U24" s="1" t="str">
        <f>IMDIV(IMSUB(IMPRODUCT(L24,P24),IMPRODUCT(M24,Q24)),IMSUM(IMPRODUCT(L24,P24),IMPRODUCT(M24,Q24)))</f>
        <v>-0.55607951220908+2.85960604635308E-003i</v>
      </c>
      <c r="V24" s="1" t="str">
        <f>IMPRODUCT(2*PI()*J24/H24,IMPRODUCT(L24,P24))</f>
        <v>3.71243593059433</v>
      </c>
      <c r="W24" s="1" t="str">
        <f>IMDIV(IMSUM(R24,IMPRODUCT(T24,IMEXP(IMPRODUCT("0-2i",V24)))),IMSUM(1,IMPRODUCT(R24,IMPRODUCT(T24,IMEXP(IMPRODUCT("0-2i",V24))))))</f>
        <v>-8.67152199960059E-002-0.341597774716508i</v>
      </c>
      <c r="X24" s="1" t="str">
        <f>IMDIV(IMSUM(S24,IMPRODUCT(U24,IMEXP(IMPRODUCT("0-2i",V24)))),IMSUM(1,IMPRODUCT(S24,IMPRODUCT(U24,IMEXP(IMPRODUCT("0-2i",V24))))))</f>
        <v>-0.743086422412799+0.273646315947994i</v>
      </c>
      <c r="Y24" s="1">
        <f>ATAN(IMABS(W24)/IMABS(X24))</f>
        <v>0.4187405914678216</v>
      </c>
      <c r="Z24" s="1">
        <f>IMAGINARY(IMLN(IMDIV(IMDIV(W24,X24),Y24)))</f>
        <v>1.67504109888046</v>
      </c>
      <c r="AA24" s="1">
        <f t="shared" si="0"/>
        <v>0</v>
      </c>
      <c r="AB24" s="1">
        <f t="shared" si="1"/>
        <v>0</v>
      </c>
      <c r="AC24" s="1">
        <f>DEGREES(IMABS(Y24))</f>
        <v>23.99206860191799</v>
      </c>
      <c r="AD24" s="1">
        <f t="shared" si="2"/>
        <v>95.97278547680597</v>
      </c>
    </row>
    <row r="25" spans="1:30" ht="14.25">
      <c r="A25" s="4">
        <v>1</v>
      </c>
      <c r="B25" s="5">
        <v>0</v>
      </c>
      <c r="C25">
        <v>1.4587603373493976</v>
      </c>
      <c r="D25" s="5">
        <v>0</v>
      </c>
      <c r="E25" s="4">
        <v>3.997</v>
      </c>
      <c r="F25" s="4">
        <v>-0.0307</v>
      </c>
      <c r="G25" s="4">
        <v>70</v>
      </c>
      <c r="H25" s="4">
        <v>5800</v>
      </c>
      <c r="I25" s="1">
        <f>IMABS(IMDIV(H25,IMPRODUCT(IMPRODUCT("2+0i",P25),L25)))</f>
        <v>2599.08442103235</v>
      </c>
      <c r="J25" s="1">
        <v>3018</v>
      </c>
      <c r="K25" s="1" t="str">
        <f>COMPLEX(A25,B25)</f>
        <v>1</v>
      </c>
      <c r="L25" s="1" t="str">
        <f>COMPLEX(C25,D25)</f>
        <v>1.4587603373494</v>
      </c>
      <c r="M25" s="1" t="str">
        <f>COMPLEX(E25,F25)</f>
        <v>3.997-3.07E-002i</v>
      </c>
      <c r="N25" s="1" t="str">
        <f>COMPLEX(RADIANS(G25),0)</f>
        <v>1.22173047639603</v>
      </c>
      <c r="O25" s="1" t="str">
        <f>IMSQRT(IMSUB("1.0-0i",IMPRODUCT(IMSIN(N25),IMSIN(N25))))</f>
        <v>0.34202014332567</v>
      </c>
      <c r="P25" s="1" t="str">
        <f>IMDIV(IMSQRT(IMSUB(IMPRODUCT(L25,L25),IMPRODUCT(IMPRODUCT(K25,K25),IMSIN(N25)^2))),L25)</f>
        <v>0.764880634015127</v>
      </c>
      <c r="Q25" s="1" t="str">
        <f>IMDIV(IMSQRT(IMSUB(IMPRODUCT(M25,M25),IMPRODUCT(IMPRODUCT(K25,K25),IMSIN(N25)^2))),M25)</f>
        <v>0.971976443375332-4.36717488665751E-004i</v>
      </c>
      <c r="R25" s="1" t="str">
        <f>IMDIV(IMSUB(IMPRODUCT(L25,O25),IMPRODUCT(K25,P25)),IMSUM(IMPRODUCT(L25,O25),IMPRODUCT(K25,P25)))</f>
        <v>-0.210439895887586</v>
      </c>
      <c r="S25" s="1" t="str">
        <f>IMDIV(IMSUB(IMPRODUCT(K25,O25),IMPRODUCT(L25,P25)),IMSUM(IMPRODUCT(K25,O25),IMPRODUCT(L25,P25)))</f>
        <v>-0.530771451782173</v>
      </c>
      <c r="T25" s="1" t="str">
        <f>IMDIV(IMSUB(IMPRODUCT(M25,P25),IMPRODUCT(L25,Q25)),IMSUM(IMPRODUCT(M25,P25),IMPRODUCT(L25,Q25)))</f>
        <v>0.366342555344064-3.13042443938125E-003i</v>
      </c>
      <c r="U25" s="1" t="str">
        <f>IMDIV(IMSUB(IMPRODUCT(L25,P25),IMPRODUCT(M25,Q25)),IMSUM(IMPRODUCT(L25,P25),IMPRODUCT(M25,Q25)))</f>
        <v>-0.553774079387417+2.81840525931063E-003i</v>
      </c>
      <c r="V25" s="1" t="str">
        <f>IMPRODUCT(2*PI()*J25/H25,IMPRODUCT(L25,P25))</f>
        <v>3.64794869755253</v>
      </c>
      <c r="W25" s="1" t="str">
        <f>IMDIV(IMSUM(R25,IMPRODUCT(T25,IMEXP(IMPRODUCT("0-2i",V25)))),IMSUM(1,IMPRODUCT(R25,IMPRODUCT(T25,IMEXP(IMPRODUCT("0-2i",V25))))))</f>
        <v>-4.1997616522467E-002-0.3226463918574i</v>
      </c>
      <c r="X25" s="1" t="str">
        <f>IMDIV(IMSUM(S25,IMPRODUCT(U25,IMEXP(IMPRODUCT("0-2i",V25)))),IMSUM(1,IMPRODUCT(S25,IMPRODUCT(U25,IMEXP(IMPRODUCT("0-2i",V25))))))</f>
        <v>-0.764322405059235+0.242613369346494i</v>
      </c>
      <c r="Y25" s="1">
        <f>ATAN(IMABS(W25)/IMABS(X25))</f>
        <v>0.3854488261849321</v>
      </c>
      <c r="Z25" s="1">
        <f>IMAGINARY(IMLN(IMDIV(IMDIV(W25,X25),Y25)))</f>
        <v>1.74872140865243</v>
      </c>
      <c r="AA25" s="1">
        <f t="shared" si="0"/>
        <v>0</v>
      </c>
      <c r="AB25" s="1">
        <f t="shared" si="1"/>
        <v>0</v>
      </c>
      <c r="AC25" s="1">
        <f>DEGREES(IMABS(Y25))</f>
        <v>22.08459095866826</v>
      </c>
      <c r="AD25" s="1">
        <f t="shared" si="2"/>
        <v>100.19435625995638</v>
      </c>
    </row>
    <row r="26" spans="1:30" ht="14.25">
      <c r="A26" s="4">
        <v>1</v>
      </c>
      <c r="B26" s="5">
        <v>0</v>
      </c>
      <c r="C26">
        <v>1.4583824778761063</v>
      </c>
      <c r="D26" s="5">
        <v>0</v>
      </c>
      <c r="E26" s="4">
        <v>3.97</v>
      </c>
      <c r="F26" s="4">
        <v>-0.03</v>
      </c>
      <c r="G26" s="4">
        <v>70</v>
      </c>
      <c r="H26" s="4">
        <v>5900</v>
      </c>
      <c r="I26" s="1">
        <f>IMABS(IMDIV(H26,IMPRODUCT(IMPRODUCT("2+0i",P26),L26)))</f>
        <v>2645.06743389023</v>
      </c>
      <c r="J26" s="1">
        <v>3019</v>
      </c>
      <c r="K26" s="1" t="str">
        <f>COMPLEX(A26,B26)</f>
        <v>1</v>
      </c>
      <c r="L26" s="1" t="str">
        <f>COMPLEX(C26,D26)</f>
        <v>1.45838247787611</v>
      </c>
      <c r="M26" s="1" t="str">
        <f>COMPLEX(E26,F26)</f>
        <v>3.97-3E-002i</v>
      </c>
      <c r="N26" s="1" t="str">
        <f>COMPLEX(RADIANS(G26),0)</f>
        <v>1.22173047639603</v>
      </c>
      <c r="O26" s="1" t="str">
        <f>IMSQRT(IMSUB("1.0-0i",IMPRODUCT(IMSIN(N26),IMSIN(N26))))</f>
        <v>0.34202014332567</v>
      </c>
      <c r="P26" s="1" t="str">
        <f>IMDIV(IMSQRT(IMSUB(IMPRODUCT(L26,L26),IMPRODUCT(IMPRODUCT(K26,K26),IMSIN(N26)^2))),L26)</f>
        <v>0.764740040553027</v>
      </c>
      <c r="Q26" s="1" t="str">
        <f>IMDIV(IMSQRT(IMSUB(IMPRODUCT(M26,M26),IMPRODUCT(IMPRODUCT(K26,K26),IMSIN(N26)^2))),M26)</f>
        <v>0.97158821392727-4.35701977995949E-004i</v>
      </c>
      <c r="R26" s="1" t="str">
        <f>IMDIV(IMSUB(IMPRODUCT(L26,O26),IMPRODUCT(K26,P26)),IMSUM(IMPRODUCT(L26,O26),IMPRODUCT(K26,P26)))</f>
        <v>-0.21047584648219</v>
      </c>
      <c r="S26" s="1" t="str">
        <f>IMDIV(IMSUB(IMPRODUCT(K26,O26),IMPRODUCT(L26,P26)),IMSUM(IMPRODUCT(K26,O26),IMPRODUCT(L26,P26)))</f>
        <v>-0.5306123734811</v>
      </c>
      <c r="T26" s="1" t="str">
        <f>IMDIV(IMSUB(IMPRODUCT(M26,P26),IMPRODUCT(L26,Q26)),IMSUM(IMPRODUCT(M26,P26),IMPRODUCT(L26,Q26)))</f>
        <v>0.363610175074533-3.08417368674956E-003i</v>
      </c>
      <c r="U26" s="1" t="str">
        <f>IMDIV(IMSUB(IMPRODUCT(L26,P26),IMPRODUCT(M26,Q26)),IMSUM(IMPRODUCT(L26,P26),IMPRODUCT(M26,Q26)))</f>
        <v>-0.55143451334093+2.7854391916688E-003i</v>
      </c>
      <c r="V26" s="1" t="str">
        <f>IMPRODUCT(2*PI()*J26/H26,IMPRODUCT(L26,P26))</f>
        <v>3.58571887418323</v>
      </c>
      <c r="W26" s="1" t="str">
        <f>IMDIV(IMSUM(R26,IMPRODUCT(T26,IMEXP(IMPRODUCT("0-2i",V26)))),IMSUM(1,IMPRODUCT(R26,IMPRODUCT(T26,IMEXP(IMPRODUCT("0-2i",V26))))))</f>
        <v>-1.41726319322433E-003-0.298259246450756i</v>
      </c>
      <c r="X26" s="1" t="str">
        <f>IMDIV(IMSUM(S26,IMPRODUCT(U26,IMEXP(IMPRODUCT("0-2i",V26)))),IMSUM(1,IMPRODUCT(S26,IMPRODUCT(U26,IMEXP(IMPRODUCT("0-2i",V26))))))</f>
        <v>-0.781408812982513+0.212527838067204i</v>
      </c>
      <c r="Y26" s="1">
        <f>ATAN(IMABS(W26)/IMABS(X26))</f>
        <v>0.35290026559696164</v>
      </c>
      <c r="Z26" s="1">
        <f>IMAGINARY(IMLN(IMDIV(IMDIV(W26,X26),Y26)))</f>
        <v>1.83160127914866</v>
      </c>
      <c r="AA26" s="1">
        <f t="shared" si="0"/>
        <v>0</v>
      </c>
      <c r="AB26" s="1">
        <f t="shared" si="1"/>
        <v>0</v>
      </c>
      <c r="AC26" s="1">
        <f>DEGREES(IMABS(Y26))</f>
        <v>20.219695807751705</v>
      </c>
      <c r="AD26" s="1">
        <f t="shared" si="2"/>
        <v>104.94302304598118</v>
      </c>
    </row>
    <row r="27" spans="1:30" ht="14.25">
      <c r="A27" s="4">
        <v>1</v>
      </c>
      <c r="B27" s="5">
        <v>0</v>
      </c>
      <c r="C27">
        <v>1.4580594690265487</v>
      </c>
      <c r="D27" s="5">
        <v>0</v>
      </c>
      <c r="E27" s="4">
        <v>3.948</v>
      </c>
      <c r="F27" s="4">
        <v>-0.0273</v>
      </c>
      <c r="G27" s="4">
        <v>70</v>
      </c>
      <c r="H27" s="4">
        <v>6000</v>
      </c>
      <c r="I27" s="1">
        <f>IMABS(IMDIV(H27,IMPRODUCT(IMPRODUCT("2+0i",P27),L27)))</f>
        <v>2690.91826318053</v>
      </c>
      <c r="J27" s="1">
        <v>3020</v>
      </c>
      <c r="K27" s="1" t="str">
        <f>COMPLEX(A27,B27)</f>
        <v>1</v>
      </c>
      <c r="L27" s="1" t="str">
        <f>COMPLEX(C27,D27)</f>
        <v>1.45805946902655</v>
      </c>
      <c r="M27" s="1" t="str">
        <f>COMPLEX(E27,F27)</f>
        <v>3.948-2.73E-002i</v>
      </c>
      <c r="N27" s="1" t="str">
        <f>COMPLEX(RADIANS(G27),0)</f>
        <v>1.22173047639603</v>
      </c>
      <c r="O27" s="1" t="str">
        <f>IMSQRT(IMSUB("1.0-0i",IMPRODUCT(IMSIN(N27),IMSIN(N27))))</f>
        <v>0.34202014332567</v>
      </c>
      <c r="P27" s="1" t="str">
        <f>IMDIV(IMSQRT(IMSUB(IMPRODUCT(L27,L27),IMPRODUCT(IMPRODUCT(K27,K27),IMSIN(N27)^2))),L27)</f>
        <v>0.764619748656561</v>
      </c>
      <c r="Q27" s="1" t="str">
        <f>IMDIV(IMSQRT(IMSUB(IMPRODUCT(M27,M27),IMPRODUCT(IMPRODUCT(K27,K27),IMSIN(N27)^2))),M27)</f>
        <v>0.971265161983628-4.03295619891858E-004i</v>
      </c>
      <c r="R27" s="1" t="str">
        <f>IMDIV(IMSUB(IMPRODUCT(L27,O27),IMPRODUCT(K27,P27)),IMSUM(IMPRODUCT(L27,O27),IMPRODUCT(K27,P27)))</f>
        <v>-0.210506523628715</v>
      </c>
      <c r="S27" s="1" t="str">
        <f>IMDIV(IMSUB(IMPRODUCT(K27,O27),IMPRODUCT(L27,P27)),IMSUM(IMPRODUCT(K27,O27),IMPRODUCT(L27,P27)))</f>
        <v>-0.530476278458796</v>
      </c>
      <c r="T27" s="1" t="str">
        <f>IMDIV(IMSUB(IMPRODUCT(M27,P27),IMPRODUCT(L27,Q27)),IMSUM(IMPRODUCT(M27,P27),IMPRODUCT(L27,Q27)))</f>
        <v>0.361366402483915-2.8254175254667E-003i</v>
      </c>
      <c r="U27" s="1" t="str">
        <f>IMDIV(IMSUB(IMPRODUCT(L27,P27),IMPRODUCT(M27,Q27)),IMSUM(IMPRODUCT(L27,P27),IMPRODUCT(M27,Q27)))</f>
        <v>-0.549511454581376+2.55833168736205E-003i</v>
      </c>
      <c r="V27" s="1" t="str">
        <f>IMPRODUCT(2*PI()*J27/H27,IMPRODUCT(L27,P27))</f>
        <v>3.52578892627801</v>
      </c>
      <c r="W27" s="1" t="str">
        <f>IMDIV(IMSUM(R27,IMPRODUCT(T27,IMEXP(IMPRODUCT("0-2i",V27)))),IMSUM(1,IMPRODUCT(R27,IMPRODUCT(T27,IMEXP(IMPRODUCT("0-2i",V27))))))</f>
        <v>3.48842146336305E-002-0.269671886009454i</v>
      </c>
      <c r="X27" s="1" t="str">
        <f>IMDIV(IMSUM(S27,IMPRODUCT(U27,IMEXP(IMPRODUCT("0-2i",V27)))),IMSUM(1,IMPRODUCT(S27,IMPRODUCT(U27,IMEXP(IMPRODUCT("0-2i",V27))))))</f>
        <v>-0.795245658658246+0.183555466496332i</v>
      </c>
      <c r="Y27" s="1">
        <f>ATAN(IMABS(W27)/IMABS(X27))</f>
        <v>0.3216041938839681</v>
      </c>
      <c r="Z27" s="1">
        <f>IMAGINARY(IMLN(IMDIV(IMDIV(W27,X27),Y27)))</f>
        <v>1.92628324950538</v>
      </c>
      <c r="AA27" s="1">
        <f t="shared" si="0"/>
        <v>0</v>
      </c>
      <c r="AB27" s="1">
        <f t="shared" si="1"/>
        <v>0</v>
      </c>
      <c r="AC27" s="1">
        <f>DEGREES(IMABS(Y27))</f>
        <v>18.426562983258414</v>
      </c>
      <c r="AD27" s="1">
        <f t="shared" si="2"/>
        <v>110.367900343404</v>
      </c>
    </row>
    <row r="28" spans="1:30" ht="14.25">
      <c r="A28" s="4">
        <v>1</v>
      </c>
      <c r="B28" s="5">
        <v>0</v>
      </c>
      <c r="C28">
        <v>1.4577364601769913</v>
      </c>
      <c r="D28" s="5">
        <v>0</v>
      </c>
      <c r="E28" s="4">
        <v>3.927</v>
      </c>
      <c r="F28" s="4">
        <v>-0.0246</v>
      </c>
      <c r="G28" s="4">
        <v>70</v>
      </c>
      <c r="H28" s="4">
        <v>6100</v>
      </c>
      <c r="I28" s="1">
        <f>IMABS(IMDIV(H28,IMPRODUCT(IMPRODUCT("2+0i",P28),L28)))</f>
        <v>2736.80401382738</v>
      </c>
      <c r="J28" s="1">
        <v>3021</v>
      </c>
      <c r="K28" s="1" t="str">
        <f>COMPLEX(A28,B28)</f>
        <v>1</v>
      </c>
      <c r="L28" s="1" t="str">
        <f>COMPLEX(C28,D28)</f>
        <v>1.45773646017699</v>
      </c>
      <c r="M28" s="1" t="str">
        <f>COMPLEX(E28,F28)</f>
        <v>3.927-2.46E-002i</v>
      </c>
      <c r="N28" s="1" t="str">
        <f>COMPLEX(RADIANS(G28),0)</f>
        <v>1.22173047639603</v>
      </c>
      <c r="O28" s="1" t="str">
        <f>IMSQRT(IMSUB("1.0-0i",IMPRODUCT(IMSIN(N28),IMSIN(N28))))</f>
        <v>0.34202014332567</v>
      </c>
      <c r="P28" s="1" t="str">
        <f>IMDIV(IMSQRT(IMSUB(IMPRODUCT(L28,L28),IMPRODUCT(IMPRODUCT(K28,K28),IMSIN(N28)^2))),L28)</f>
        <v>0.764499357841033</v>
      </c>
      <c r="Q28" s="1" t="str">
        <f>IMDIV(IMSQRT(IMSUB(IMPRODUCT(M28,M28),IMPRODUCT(IMPRODUCT(K28,K28),IMSIN(N28)^2))),M28)</f>
        <v>0.97095163446243-3.69396141505432E-004i</v>
      </c>
      <c r="R28" s="1" t="str">
        <f>IMDIV(IMSUB(IMPRODUCT(L28,O28),IMPRODUCT(K28,P28)),IMSUM(IMPRODUCT(L28,O28),IMPRODUCT(K28,P28)))</f>
        <v>-0.210537150157211</v>
      </c>
      <c r="S28" s="1" t="str">
        <f>IMDIV(IMSUB(IMPRODUCT(K28,O28),IMPRODUCT(L28,P28)),IMSUM(IMPRODUCT(K28,O28),IMPRODUCT(L28,P28)))</f>
        <v>-0.530340083054434</v>
      </c>
      <c r="T28" s="1" t="str">
        <f>IMDIV(IMSUB(IMPRODUCT(M28,P28),IMPRODUCT(L28,Q28)),IMSUM(IMPRODUCT(M28,P28),IMPRODUCT(L28,Q28)))</f>
        <v>0.359211772197509-2.56230537658687E-003i</v>
      </c>
      <c r="U28" s="1" t="str">
        <f>IMDIV(IMSUB(IMPRODUCT(L28,P28),IMPRODUCT(M28,Q28)),IMSUM(IMPRODUCT(L28,P28),IMPRODUCT(M28,Q28)))</f>
        <v>-0.547664510193342+2.32586882264073E-003i</v>
      </c>
      <c r="V28" s="1" t="str">
        <f>IMPRODUCT(2*PI()*J28/H28,IMPRODUCT(L28,P28))</f>
        <v>3.46782281761642</v>
      </c>
      <c r="W28" s="1" t="str">
        <f>IMDIV(IMSUM(R28,IMPRODUCT(T28,IMEXP(IMPRODUCT("0-2i",V28)))),IMSUM(1,IMPRODUCT(R28,IMPRODUCT(T28,IMEXP(IMPRODUCT("0-2i",V28))))))</f>
        <v>6.62943577423405E-002-0.237389070986487i</v>
      </c>
      <c r="X28" s="1" t="str">
        <f>IMDIV(IMSUM(S28,IMPRODUCT(U28,IMEXP(IMPRODUCT("0-2i",V28)))),IMSUM(1,IMPRODUCT(S28,IMPRODUCT(U28,IMEXP(IMPRODUCT("0-2i",V28))))))</f>
        <v>-0.806226207612387+0.155601301098447i</v>
      </c>
      <c r="Y28" s="1">
        <f>ATAN(IMABS(W28)/IMABS(X28))</f>
        <v>0.29161411506069856</v>
      </c>
      <c r="Z28" s="1">
        <f>IMAGINARY(IMLN(IMDIV(IMDIV(W28,X28),Y28)))</f>
        <v>2.03377833221748</v>
      </c>
      <c r="AA28" s="1">
        <f t="shared" si="0"/>
        <v>0</v>
      </c>
      <c r="AB28" s="1">
        <f t="shared" si="1"/>
        <v>0</v>
      </c>
      <c r="AC28" s="1">
        <f>DEGREES(IMABS(Y28))</f>
        <v>16.708258039420404</v>
      </c>
      <c r="AD28" s="1">
        <f t="shared" si="2"/>
        <v>116.52691490121703</v>
      </c>
    </row>
    <row r="29" spans="1:30" ht="14.25">
      <c r="A29" s="4">
        <v>1</v>
      </c>
      <c r="B29" s="5">
        <v>0</v>
      </c>
      <c r="C29">
        <v>1.4574134513274337</v>
      </c>
      <c r="D29" s="5">
        <v>0</v>
      </c>
      <c r="E29" s="4">
        <v>3.906</v>
      </c>
      <c r="F29" s="4">
        <v>-0.0219</v>
      </c>
      <c r="G29" s="4">
        <v>70</v>
      </c>
      <c r="H29" s="4">
        <v>6200</v>
      </c>
      <c r="I29" s="1">
        <f>IMABS(IMDIV(H29,IMPRODUCT(IMPRODUCT("2+0i",P29),L29)))</f>
        <v>2782.72473396596</v>
      </c>
      <c r="J29" s="1">
        <v>3022</v>
      </c>
      <c r="K29" s="1" t="str">
        <f>COMPLEX(A29,B29)</f>
        <v>1</v>
      </c>
      <c r="L29" s="1" t="str">
        <f>COMPLEX(C29,D29)</f>
        <v>1.45741345132743</v>
      </c>
      <c r="M29" s="1" t="str">
        <f>COMPLEX(E29,F29)</f>
        <v>3.906-2.19E-002i</v>
      </c>
      <c r="N29" s="1" t="str">
        <f>COMPLEX(RADIANS(G29),0)</f>
        <v>1.22173047639603</v>
      </c>
      <c r="O29" s="1" t="str">
        <f>IMSQRT(IMSUB("1.0-0i",IMPRODUCT(IMSIN(N29),IMSIN(N29))))</f>
        <v>0.34202014332567</v>
      </c>
      <c r="P29" s="1" t="str">
        <f>IMDIV(IMSQRT(IMSUB(IMPRODUCT(L29,L29),IMPRODUCT(IMPRODUCT(K29,K29),IMSIN(N29)^2))),L29)</f>
        <v>0.764378867988758</v>
      </c>
      <c r="Q29" s="1" t="str">
        <f>IMDIV(IMSQRT(IMSUB(IMPRODUCT(M29,M29),IMPRODUCT(IMPRODUCT(K29,K29),IMSIN(N29)^2))),M29)</f>
        <v>0.970632998282186-3.34300229520133E-004i</v>
      </c>
      <c r="R29" s="1" t="str">
        <f>IMDIV(IMSUB(IMPRODUCT(L29,O29),IMPRODUCT(K29,P29)),IMSUM(IMPRODUCT(L29,O29),IMPRODUCT(K29,P29)))</f>
        <v>-0.210567725973545</v>
      </c>
      <c r="S29" s="1" t="str">
        <f>IMDIV(IMSUB(IMPRODUCT(K29,O29),IMPRODUCT(L29,P29)),IMSUM(IMPRODUCT(K29,O29),IMPRODUCT(L29,P29)))</f>
        <v>-0.530203787137567</v>
      </c>
      <c r="T29" s="1" t="str">
        <f>IMDIV(IMSUB(IMPRODUCT(M29,P29),IMPRODUCT(L29,Q29)),IMSUM(IMPRODUCT(M29,P29),IMPRODUCT(L29,Q29)))</f>
        <v>0.357043354276469-2.29573208389104E-003i</v>
      </c>
      <c r="U29" s="1" t="str">
        <f>IMDIV(IMSUB(IMPRODUCT(L29,P29),IMPRODUCT(M29,Q29)),IMSUM(IMPRODUCT(L29,P29),IMPRODUCT(M29,Q29)))</f>
        <v>-0.545800583070185+2.08915562850039E-003i</v>
      </c>
      <c r="V29" s="1" t="str">
        <f>IMPRODUCT(2*PI()*J29/H29,IMPRODUCT(L29,P29))</f>
        <v>3.41172552328507</v>
      </c>
      <c r="W29" s="1" t="str">
        <f>IMDIV(IMSUM(R29,IMPRODUCT(T29,IMEXP(IMPRODUCT("0-2i",V29)))),IMSUM(1,IMPRODUCT(R29,IMPRODUCT(T29,IMEXP(IMPRODUCT("0-2i",V29))))))</f>
        <v>9.24773073154855E-002-0.20222116538664i</v>
      </c>
      <c r="X29" s="1" t="str">
        <f>IMDIV(IMSUM(S29,IMPRODUCT(U29,IMEXP(IMPRODUCT("0-2i",V29)))),IMSUM(1,IMPRODUCT(S29,IMPRODUCT(U29,IMEXP(IMPRODUCT("0-2i",V29))))))</f>
        <v>-0.8147343907111+0.128635067375168i</v>
      </c>
      <c r="Y29" s="1">
        <f>ATAN(IMABS(W29)/IMABS(X29))</f>
        <v>0.2633277314883138</v>
      </c>
      <c r="Z29" s="1">
        <f>IMAGINARY(IMLN(IMDIV(IMDIV(W29,X29),Y29)))</f>
        <v>2.1563039895256</v>
      </c>
      <c r="AA29" s="1">
        <f t="shared" si="0"/>
        <v>0</v>
      </c>
      <c r="AB29" s="1">
        <f t="shared" si="1"/>
        <v>0</v>
      </c>
      <c r="AC29" s="1">
        <f>DEGREES(IMABS(Y29))</f>
        <v>15.087567643034571</v>
      </c>
      <c r="AD29" s="1">
        <f t="shared" si="2"/>
        <v>123.54711794703854</v>
      </c>
    </row>
    <row r="30" spans="1:30" ht="14.25">
      <c r="A30" s="4">
        <v>1</v>
      </c>
      <c r="B30" s="5">
        <v>0</v>
      </c>
      <c r="C30">
        <v>1.4570904424778761</v>
      </c>
      <c r="D30" s="5">
        <v>0</v>
      </c>
      <c r="E30" s="4">
        <v>3.888</v>
      </c>
      <c r="F30" s="4">
        <v>-0.0201</v>
      </c>
      <c r="G30" s="4">
        <v>70</v>
      </c>
      <c r="H30" s="4">
        <v>6300</v>
      </c>
      <c r="I30" s="1">
        <f>IMABS(IMDIV(H30,IMPRODUCT(IMPRODUCT("2+0i",P30),L30)))</f>
        <v>2828.68047182984</v>
      </c>
      <c r="J30" s="1">
        <v>3023</v>
      </c>
      <c r="K30" s="1" t="str">
        <f>COMPLEX(A30,B30)</f>
        <v>1</v>
      </c>
      <c r="L30" s="1" t="str">
        <f>COMPLEX(C30,D30)</f>
        <v>1.45709044247788</v>
      </c>
      <c r="M30" s="1" t="str">
        <f>COMPLEX(E30,F30)</f>
        <v>3.888-2.01E-002i</v>
      </c>
      <c r="N30" s="1" t="str">
        <f>COMPLEX(RADIANS(G30),0)</f>
        <v>1.22173047639603</v>
      </c>
      <c r="O30" s="1" t="str">
        <f>IMSQRT(IMSUB("1.0-0i",IMPRODUCT(IMSIN(N30),IMSIN(N30))))</f>
        <v>0.34202014332567</v>
      </c>
      <c r="P30" s="1" t="str">
        <f>IMDIV(IMSQRT(IMSUB(IMPRODUCT(L30,L30),IMPRODUCT(IMPRODUCT(K30,K30),IMSIN(N30)^2))),L30)</f>
        <v>0.76425827898188</v>
      </c>
      <c r="Q30" s="1" t="str">
        <f>IMDIV(IMSQRT(IMSUB(IMPRODUCT(M30,M30),IMPRODUCT(IMPRODUCT(K30,K30),IMSIN(N30)^2))),M30)</f>
        <v>0.970355856281074-3.11196480307335E-004i</v>
      </c>
      <c r="R30" s="1" t="str">
        <f>IMDIV(IMSUB(IMPRODUCT(L30,O30),IMPRODUCT(K30,P30)),IMSUM(IMPRODUCT(L30,O30),IMPRODUCT(K30,P30)))</f>
        <v>-0.210598250983395</v>
      </c>
      <c r="S30" s="1" t="str">
        <f>IMDIV(IMSUB(IMPRODUCT(K30,O30),IMPRODUCT(L30,P30)),IMSUM(IMPRODUCT(K30,O30),IMPRODUCT(L30,P30)))</f>
        <v>-0.530067390577508</v>
      </c>
      <c r="T30" s="1" t="str">
        <f>IMDIV(IMSUB(IMPRODUCT(M30,P30),IMPRODUCT(L30,Q30)),IMSUM(IMPRODUCT(M30,P30),IMPRODUCT(L30,Q30)))</f>
        <v>0.355177965451051-2.11865324938679E-003i</v>
      </c>
      <c r="U30" s="1" t="str">
        <f>IMDIV(IMSUB(IMPRODUCT(L30,P30),IMPRODUCT(M30,Q30)),IMSUM(IMPRODUCT(L30,P30),IMPRODUCT(M30,Q30)))</f>
        <v>-0.544208740842468+1.93218576496063E-003i</v>
      </c>
      <c r="V30" s="1" t="str">
        <f>IMPRODUCT(2*PI()*J30/H30,IMPRODUCT(L30,P30))</f>
        <v>3.35740805169784</v>
      </c>
      <c r="W30" s="1" t="str">
        <f>IMDIV(IMSUM(R30,IMPRODUCT(T30,IMEXP(IMPRODUCT("0-2i",V30)))),IMSUM(1,IMPRODUCT(R30,IMPRODUCT(T30,IMEXP(IMPRODUCT("0-2i",V30))))))</f>
        <v>0.11357287644606-0.165314530561987i</v>
      </c>
      <c r="X30" s="1" t="str">
        <f>IMDIV(IMSUM(S30,IMPRODUCT(U30,IMEXP(IMPRODUCT("0-2i",V30)))),IMSUM(1,IMPRODUCT(S30,IMPRODUCT(U30,IMEXP(IMPRODUCT("0-2i",V30))))))</f>
        <v>-0.821226201709058+0.102693068253756i</v>
      </c>
      <c r="Y30" s="1">
        <f>ATAN(IMABS(W30)/IMABS(X30))</f>
        <v>0.2377591935268939</v>
      </c>
      <c r="Z30" s="1">
        <f>IMAGINARY(IMLN(IMDIV(IMDIV(W30,X30),Y30)))</f>
        <v>2.29715414777812</v>
      </c>
      <c r="AA30" s="1">
        <f t="shared" si="0"/>
        <v>0</v>
      </c>
      <c r="AB30" s="1">
        <f t="shared" si="1"/>
        <v>0</v>
      </c>
      <c r="AC30" s="1">
        <f>DEGREES(IMABS(Y30))</f>
        <v>13.622598329525182</v>
      </c>
      <c r="AD30" s="1">
        <f t="shared" si="2"/>
        <v>131.61723755865768</v>
      </c>
    </row>
    <row r="31" spans="1:30" ht="14.25">
      <c r="A31" s="4">
        <v>1</v>
      </c>
      <c r="B31" s="5">
        <v>0</v>
      </c>
      <c r="C31">
        <v>1.4568054054054056</v>
      </c>
      <c r="D31" s="5">
        <v>0</v>
      </c>
      <c r="E31" s="4">
        <v>3.87</v>
      </c>
      <c r="F31" s="4">
        <v>-0.0183</v>
      </c>
      <c r="G31" s="4">
        <v>70</v>
      </c>
      <c r="H31" s="4">
        <v>6400</v>
      </c>
      <c r="I31" s="1">
        <f>IMABS(IMDIV(H31,IMPRODUCT(IMPRODUCT("2+0i",P31),L31)))</f>
        <v>2874.54295634575</v>
      </c>
      <c r="J31" s="1">
        <v>3024</v>
      </c>
      <c r="K31" s="1" t="str">
        <f>COMPLEX(A31,B31)</f>
        <v>1</v>
      </c>
      <c r="L31" s="1" t="str">
        <f>COMPLEX(C31,D31)</f>
        <v>1.45680540540541</v>
      </c>
      <c r="M31" s="1" t="str">
        <f>COMPLEX(E31,F31)</f>
        <v>3.87-1.83E-002i</v>
      </c>
      <c r="N31" s="1" t="str">
        <f>COMPLEX(RADIANS(G31),0)</f>
        <v>1.22173047639603</v>
      </c>
      <c r="O31" s="1" t="str">
        <f>IMSQRT(IMSUB("1.0-0i",IMPRODUCT(IMSIN(N31),IMSIN(N31))))</f>
        <v>0.34202014332567</v>
      </c>
      <c r="P31" s="1" t="str">
        <f>IMDIV(IMSQRT(IMSUB(IMPRODUCT(L31,L31),IMPRODUCT(IMPRODUCT(K31,K31),IMSIN(N31)^2))),L31)</f>
        <v>0.764151783542281</v>
      </c>
      <c r="Q31" s="1" t="str">
        <f>IMDIV(IMSQRT(IMSUB(IMPRODUCT(M31,M31),IMPRODUCT(IMPRODUCT(K31,K31),IMSIN(N31)^2))),M31)</f>
        <v>0.97007478712059-2.87385722697983E-004i</v>
      </c>
      <c r="R31" s="1" t="str">
        <f>IMDIV(IMSUB(IMPRODUCT(L31,O31),IMPRODUCT(K31,P31)),IMSUM(IMPRODUCT(L31,O31),IMPRODUCT(K31,P31)))</f>
        <v>-0.210625145307101</v>
      </c>
      <c r="S31" s="1" t="str">
        <f>IMDIV(IMSUB(IMPRODUCT(K31,O31),IMPRODUCT(L31,P31)),IMSUM(IMPRODUCT(K31,O31),IMPRODUCT(L31,P31)))</f>
        <v>-0.529946944618066</v>
      </c>
      <c r="T31" s="1" t="str">
        <f>IMDIV(IMSUB(IMPRODUCT(M31,P31),IMPRODUCT(L31,Q31)),IMSUM(IMPRODUCT(M31,P31),IMPRODUCT(L31,Q31)))</f>
        <v>0.353298949588009-1.93957613026491E-003i</v>
      </c>
      <c r="U31" s="1" t="str">
        <f>IMDIV(IMSUB(IMPRODUCT(L31,P31),IMPRODUCT(M31,Q31)),IMSUM(IMPRODUCT(L31,P31),IMPRODUCT(M31,Q31)))</f>
        <v>-0.542588375005796+1.77278565670973E-003i</v>
      </c>
      <c r="V31" s="1" t="str">
        <f>IMPRODUCT(2*PI()*J31/H31,IMPRODUCT(L31,P31))</f>
        <v>3.30493449871162</v>
      </c>
      <c r="W31" s="1" t="str">
        <f>IMDIV(IMSUM(R31,IMPRODUCT(T31,IMEXP(IMPRODUCT("0-2i",V31)))),IMSUM(1,IMPRODUCT(R31,IMPRODUCT(T31,IMEXP(IMPRODUCT("0-2i",V31))))))</f>
        <v>0.129378074374636-0.127307233103652i</v>
      </c>
      <c r="X31" s="1" t="str">
        <f>IMDIV(IMSUM(S31,IMPRODUCT(U31,IMEXP(IMPRODUCT("0-2i",V31)))),IMSUM(1,IMPRODUCT(S31,IMPRODUCT(U31,IMEXP(IMPRODUCT("0-2i",V31))))))</f>
        <v>-0.825850826329535+7.77169590826055E-002i</v>
      </c>
      <c r="Y31" s="1">
        <f>ATAN(IMABS(W31)/IMABS(X31))</f>
        <v>0.2154230471917162</v>
      </c>
      <c r="Z31" s="1">
        <f>IMAGINARY(IMLN(IMDIV(IMDIV(W31,X31),Y31)))</f>
        <v>2.45809093913939</v>
      </c>
      <c r="AA31" s="1">
        <f t="shared" si="0"/>
        <v>0</v>
      </c>
      <c r="AB31" s="1">
        <f t="shared" si="1"/>
        <v>0</v>
      </c>
      <c r="AC31" s="1">
        <f>DEGREES(IMABS(Y31))</f>
        <v>12.342831413932899</v>
      </c>
      <c r="AD31" s="1">
        <f t="shared" si="2"/>
        <v>140.83823647203596</v>
      </c>
    </row>
    <row r="32" spans="1:30" ht="14.25">
      <c r="A32" s="4">
        <v>1</v>
      </c>
      <c r="B32" s="5">
        <v>0</v>
      </c>
      <c r="C32">
        <v>1.4565376612903227</v>
      </c>
      <c r="D32" s="5">
        <v>0</v>
      </c>
      <c r="E32" s="4">
        <v>3.851</v>
      </c>
      <c r="F32" s="4">
        <v>-0.0162</v>
      </c>
      <c r="G32" s="4">
        <v>70</v>
      </c>
      <c r="H32" s="4">
        <v>6500</v>
      </c>
      <c r="I32" s="1">
        <f>IMABS(IMDIV(H32,IMPRODUCT(IMPRODUCT("2+0i",P32),L32)))</f>
        <v>2920.37692488816</v>
      </c>
      <c r="J32" s="1">
        <v>3025</v>
      </c>
      <c r="K32" s="1" t="str">
        <f>COMPLEX(A32,B32)</f>
        <v>1</v>
      </c>
      <c r="L32" s="1" t="str">
        <f>COMPLEX(C32,D32)</f>
        <v>1.45653766129032</v>
      </c>
      <c r="M32" s="1" t="str">
        <f>COMPLEX(E32,F32)</f>
        <v>3.851-1.62E-002i</v>
      </c>
      <c r="N32" s="1" t="str">
        <f>COMPLEX(RADIANS(G32),0)</f>
        <v>1.22173047639603</v>
      </c>
      <c r="O32" s="1" t="str">
        <f>IMSQRT(IMSUB("1.0-0i",IMPRODUCT(IMSIN(N32),IMSIN(N32))))</f>
        <v>0.34202014332567</v>
      </c>
      <c r="P32" s="1" t="str">
        <f>IMDIV(IMSQRT(IMSUB(IMPRODUCT(L32,L32),IMPRODUCT(IMPRODUCT(K32,K32),IMSIN(N32)^2))),L32)</f>
        <v>0.764051678606586</v>
      </c>
      <c r="Q32" s="1" t="str">
        <f>IMDIV(IMSQRT(IMSUB(IMPRODUCT(M32,M32),IMPRODUCT(IMPRODUCT(K32,K32),IMSIN(N32)^2))),M32)</f>
        <v>0.969773719092344-2.58273774985598E-004i</v>
      </c>
      <c r="R32" s="1" t="str">
        <f>IMDIV(IMSUB(IMPRODUCT(L32,O32),IMPRODUCT(K32,P32)),IMSUM(IMPRODUCT(L32,O32),IMPRODUCT(K32,P32)))</f>
        <v>-0.210650371814133</v>
      </c>
      <c r="S32" s="1" t="str">
        <f>IMDIV(IMSUB(IMPRODUCT(K32,O32),IMPRODUCT(L32,P32)),IMSUM(IMPRODUCT(K32,O32),IMPRODUCT(L32,P32)))</f>
        <v>-0.529833734455842</v>
      </c>
      <c r="T32" s="1" t="str">
        <f>IMDIV(IMSUB(IMPRODUCT(M32,P32),IMPRODUCT(L32,Q32)),IMSUM(IMPRODUCT(M32,P32),IMPRODUCT(L32,Q32)))</f>
        <v>0.351301268160614-1.72703411802462E-003i</v>
      </c>
      <c r="U32" s="1" t="str">
        <f>IMDIV(IMSUB(IMPRODUCT(L32,P32),IMPRODUCT(M32,Q32)),IMSUM(IMPRODUCT(L32,P32),IMPRODUCT(M32,Q32)))</f>
        <v>-0.540849926888888+1.58228647302621E-003i</v>
      </c>
      <c r="V32" s="1" t="str">
        <f>IMPRODUCT(2*PI()*J32/H32,IMPRODUCT(L32,P32))</f>
        <v>3.25414082549398</v>
      </c>
      <c r="W32" s="1" t="str">
        <f>IMDIV(IMSUM(R32,IMPRODUCT(T32,IMEXP(IMPRODUCT("0-2i",V32)))),IMSUM(1,IMPRODUCT(R32,IMPRODUCT(T32,IMEXP(IMPRODUCT("0-2i",V32))))))</f>
        <v>0.139990641151925-8.8858484354391E-002i</v>
      </c>
      <c r="X32" s="1" t="str">
        <f>IMDIV(IMSUM(S32,IMPRODUCT(U32,IMEXP(IMPRODUCT("0-2i",V32)))),IMSUM(1,IMPRODUCT(S32,IMPRODUCT(U32,IMEXP(IMPRODUCT("0-2i",V32))))))</f>
        <v>-0.828803212987772+5.36079868449429E-002i</v>
      </c>
      <c r="Y32" s="1">
        <f>ATAN(IMABS(W32)/IMABS(X32))</f>
        <v>0.19705254801336636</v>
      </c>
      <c r="Z32" s="1">
        <f>IMAGINARY(IMLN(IMDIV(IMDIV(W32,X32),Y32)))</f>
        <v>2.64060695839017</v>
      </c>
      <c r="AA32" s="1">
        <f t="shared" si="0"/>
        <v>0</v>
      </c>
      <c r="AB32" s="1">
        <f t="shared" si="1"/>
        <v>0</v>
      </c>
      <c r="AC32" s="1">
        <f>DEGREES(IMABS(Y32))</f>
        <v>11.290279343464906</v>
      </c>
      <c r="AD32" s="1">
        <f t="shared" si="2"/>
        <v>151.29563406863412</v>
      </c>
    </row>
    <row r="33" spans="1:30" ht="14.25">
      <c r="A33" s="4">
        <v>1</v>
      </c>
      <c r="B33" s="5">
        <v>0</v>
      </c>
      <c r="C33">
        <v>1.4562734782608695</v>
      </c>
      <c r="D33" s="5">
        <v>0</v>
      </c>
      <c r="E33" s="4">
        <v>3.836</v>
      </c>
      <c r="F33" s="4">
        <v>-0.0153</v>
      </c>
      <c r="G33" s="4">
        <v>70</v>
      </c>
      <c r="H33" s="4">
        <v>6600</v>
      </c>
      <c r="I33" s="1">
        <f>IMABS(IMDIV(H33,IMPRODUCT(IMPRODUCT("2+0i",P33),L33)))</f>
        <v>2966.22745965805</v>
      </c>
      <c r="J33" s="1">
        <v>3026</v>
      </c>
      <c r="K33" s="1" t="str">
        <f>COMPLEX(A33,B33)</f>
        <v>1</v>
      </c>
      <c r="L33" s="1" t="str">
        <f>COMPLEX(C33,D33)</f>
        <v>1.45627347826087</v>
      </c>
      <c r="M33" s="1" t="str">
        <f>COMPLEX(E33,F33)</f>
        <v>3.836-1.53E-002i</v>
      </c>
      <c r="N33" s="1" t="str">
        <f>COMPLEX(RADIANS(G33),0)</f>
        <v>1.22173047639603</v>
      </c>
      <c r="O33" s="1" t="str">
        <f>IMSQRT(IMSUB("1.0-0i",IMPRODUCT(IMSIN(N33),IMSIN(N33))))</f>
        <v>0.34202014332567</v>
      </c>
      <c r="P33" s="1" t="str">
        <f>IMDIV(IMSQRT(IMSUB(IMPRODUCT(L33,L33),IMPRODUCT(IMPRODUCT(K33,K33),IMSIN(N33)^2))),L33)</f>
        <v>0.763952838109634</v>
      </c>
      <c r="Q33" s="1" t="str">
        <f>IMDIV(IMSQRT(IMSUB(IMPRODUCT(M33,M33),IMPRODUCT(IMPRODUCT(K33,K33),IMSIN(N33)^2))),M33)</f>
        <v>0.969532977650539-2.46860079628742E-004i</v>
      </c>
      <c r="R33" s="1" t="str">
        <f>IMDIV(IMSUB(IMPRODUCT(L33,O33),IMPRODUCT(K33,P33)),IMSUM(IMPRODUCT(L33,O33),IMPRODUCT(K33,P33)))</f>
        <v>-0.210675228412501</v>
      </c>
      <c r="S33" s="1" t="str">
        <f>IMDIV(IMSUB(IMPRODUCT(K33,O33),IMPRODUCT(L33,P33)),IMSUM(IMPRODUCT(K33,O33),IMPRODUCT(L33,P33)))</f>
        <v>-0.529721962010173</v>
      </c>
      <c r="T33" s="1" t="str">
        <f>IMDIV(IMSUB(IMPRODUCT(M33,P33),IMPRODUCT(L33,Q33)),IMSUM(IMPRODUCT(M33,P33),IMPRODUCT(L33,Q33)))</f>
        <v>0.349720842887189-1.63861197769649E-003i</v>
      </c>
      <c r="U33" s="1" t="str">
        <f>IMDIV(IMSUB(IMPRODUCT(L33,P33),IMPRODUCT(M33,Q33)),IMSUM(IMPRODUCT(L33,P33),IMPRODUCT(M33,Q33)))</f>
        <v>-0.539489564313138+1.50408848702685E-003i</v>
      </c>
      <c r="V33" s="1" t="str">
        <f>IMPRODUCT(2*PI()*J33/H33,IMPRODUCT(L33,P33))</f>
        <v>3.20489898332295</v>
      </c>
      <c r="W33" s="1" t="str">
        <f>IMDIV(IMSUM(R33,IMPRODUCT(T33,IMEXP(IMPRODUCT("0-2i",V33)))),IMSUM(1,IMPRODUCT(R33,IMPRODUCT(T33,IMEXP(IMPRODUCT("0-2i",V33))))))</f>
        <v>0.146229357693028-5.09160263605354E-002i</v>
      </c>
      <c r="X33" s="1" t="str">
        <f>IMDIV(IMSUM(S33,IMPRODUCT(U33,IMEXP(IMPRODUCT("0-2i",V33)))),IMSUM(1,IMPRODUCT(S33,IMPRODUCT(U33,IMEXP(IMPRODUCT("0-2i",V33))))))</f>
        <v>-0.830474322989303+3.0380789976143E-002i</v>
      </c>
      <c r="Y33" s="1">
        <f>ATAN(IMABS(W33)/IMABS(X33))</f>
        <v>0.18421086802946415</v>
      </c>
      <c r="Z33" s="1">
        <f>IMAGINARY(IMLN(IMDIV(IMDIV(W33,X33),Y33)))</f>
        <v>2.84309476487227</v>
      </c>
      <c r="AA33" s="1">
        <f t="shared" si="0"/>
        <v>0</v>
      </c>
      <c r="AB33" s="1">
        <f t="shared" si="1"/>
        <v>0</v>
      </c>
      <c r="AC33" s="1">
        <f>DEGREES(IMABS(Y33))</f>
        <v>10.554505278529684</v>
      </c>
      <c r="AD33" s="1">
        <f t="shared" si="2"/>
        <v>162.89733078292022</v>
      </c>
    </row>
    <row r="34" spans="1:30" ht="14.25">
      <c r="A34" s="4">
        <v>1</v>
      </c>
      <c r="B34" s="5">
        <v>0</v>
      </c>
      <c r="C34">
        <v>1.4560177002583978</v>
      </c>
      <c r="D34" s="5">
        <v>0</v>
      </c>
      <c r="E34" s="4">
        <v>3.822</v>
      </c>
      <c r="F34" s="4">
        <v>-0.0145</v>
      </c>
      <c r="G34" s="4">
        <v>70</v>
      </c>
      <c r="H34" s="4">
        <v>6700</v>
      </c>
      <c r="I34" s="1">
        <f>IMABS(IMDIV(H34,IMPRODUCT(IMPRODUCT("2+0i",P34),L34)))</f>
        <v>3012.07682627188</v>
      </c>
      <c r="J34" s="1">
        <v>3027</v>
      </c>
      <c r="K34" s="1" t="str">
        <f>COMPLEX(A34,B34)</f>
        <v>1</v>
      </c>
      <c r="L34" s="1" t="str">
        <f>COMPLEX(C34,D34)</f>
        <v>1.4560177002584</v>
      </c>
      <c r="M34" s="1" t="str">
        <f>COMPLEX(E34,F34)</f>
        <v>3.822-1.45E-002i</v>
      </c>
      <c r="N34" s="1" t="str">
        <f>COMPLEX(RADIANS(G34),0)</f>
        <v>1.22173047639603</v>
      </c>
      <c r="O34" s="1" t="str">
        <f>IMSQRT(IMSUB("1.0-0i",IMPRODUCT(IMSIN(N34),IMSIN(N34))))</f>
        <v>0.34202014332567</v>
      </c>
      <c r="P34" s="1" t="str">
        <f>IMDIV(IMSQRT(IMSUB(IMPRODUCT(L34,L34),IMPRODUCT(IMPRODUCT(K34,K34),IMSIN(N34)^2))),L34)</f>
        <v>0.763857078778307</v>
      </c>
      <c r="Q34" s="1" t="str">
        <f>IMDIV(IMSQRT(IMSUB(IMPRODUCT(M34,M34),IMPRODUCT(IMPRODUCT(K34,K34),IMSIN(N34)^2))),M34)</f>
        <v>0.969305682672887-2.3658887900286E-004i</v>
      </c>
      <c r="R34" s="1" t="str">
        <f>IMDIV(IMSUB(IMPRODUCT(L34,O34),IMPRODUCT(K34,P34)),IMSUM(IMPRODUCT(L34,O34),IMPRODUCT(K34,P34)))</f>
        <v>-0.210699261600095</v>
      </c>
      <c r="S34" s="1" t="str">
        <f>IMDIV(IMSUB(IMPRODUCT(K34,O34),IMPRODUCT(L34,P34)),IMSUM(IMPRODUCT(K34,O34),IMPRODUCT(L34,P34)))</f>
        <v>-0.529613681184408</v>
      </c>
      <c r="T34" s="1" t="str">
        <f>IMDIV(IMSUB(IMPRODUCT(M34,P34),IMPRODUCT(L34,Q34)),IMSUM(IMPRODUCT(M34,P34),IMPRODUCT(L34,Q34)))</f>
        <v>0.348239937070158-1.55962583881841E-003i</v>
      </c>
      <c r="U34" s="1" t="str">
        <f>IMDIV(IMSUB(IMPRODUCT(L34,P34),IMPRODUCT(M34,Q34)),IMSUM(IMPRODUCT(L34,P34),IMPRODUCT(M34,Q34)))</f>
        <v>-0.538215411282163+1.43410828969136E-003i</v>
      </c>
      <c r="V34" s="1" t="str">
        <f>IMPRODUCT(2*PI()*J34/H34,IMPRODUCT(L34,P34))</f>
        <v>3.15715750656553</v>
      </c>
      <c r="W34" s="1" t="str">
        <f>IMDIV(IMSUM(R34,IMPRODUCT(T34,IMEXP(IMPRODUCT("0-2i",V34)))),IMSUM(1,IMPRODUCT(R34,IMPRODUCT(T34,IMEXP(IMPRODUCT("0-2i",V34))))))</f>
        <v>0.148151010135828-1.37963883588276E-002i</v>
      </c>
      <c r="X34" s="1" t="str">
        <f>IMDIV(IMSUM(S34,IMPRODUCT(U34,IMEXP(IMPRODUCT("0-2i",V34)))),IMSUM(1,IMPRODUCT(S34,IMPRODUCT(U34,IMEXP(IMPRODUCT("0-2i",V34))))))</f>
        <v>-0.830891820003169+7.92504656678226E-003i</v>
      </c>
      <c r="Y34" s="1">
        <f>ATAN(IMABS(W34)/IMABS(X34))</f>
        <v>0.17718899792978368</v>
      </c>
      <c r="Z34" s="1">
        <f>IMAGINARY(IMLN(IMDIV(IMDIV(W34,X34),Y34)))</f>
        <v>3.05827434174049</v>
      </c>
      <c r="AA34" s="1">
        <f t="shared" si="0"/>
        <v>0</v>
      </c>
      <c r="AB34" s="1">
        <f t="shared" si="1"/>
        <v>0</v>
      </c>
      <c r="AC34" s="1">
        <f>DEGREES(IMABS(Y34))</f>
        <v>10.152181757528886</v>
      </c>
      <c r="AD34" s="1">
        <f t="shared" si="2"/>
        <v>175.2262123748801</v>
      </c>
    </row>
    <row r="35" spans="1:30" ht="14.25">
      <c r="A35" s="4">
        <v>1</v>
      </c>
      <c r="B35" s="5">
        <v>0</v>
      </c>
      <c r="C35">
        <v>1.4557799741602067</v>
      </c>
      <c r="D35" s="5">
        <v>0</v>
      </c>
      <c r="E35" s="4">
        <v>3.805</v>
      </c>
      <c r="F35" s="4">
        <v>-0.0136</v>
      </c>
      <c r="G35" s="4">
        <v>70</v>
      </c>
      <c r="H35" s="4">
        <v>6800</v>
      </c>
      <c r="I35" s="1">
        <f>IMABS(IMDIV(H35,IMPRODUCT(IMPRODUCT("2+0i",P35),L35)))</f>
        <v>3057.8889194353</v>
      </c>
      <c r="J35" s="1">
        <v>3028</v>
      </c>
      <c r="K35" s="1" t="str">
        <f>COMPLEX(A35,B35)</f>
        <v>1</v>
      </c>
      <c r="L35" s="1" t="str">
        <f>COMPLEX(C35,D35)</f>
        <v>1.45577997416021</v>
      </c>
      <c r="M35" s="1" t="str">
        <f>COMPLEX(E35,F35)</f>
        <v>3.805-1.36E-002i</v>
      </c>
      <c r="N35" s="1" t="str">
        <f>COMPLEX(RADIANS(G35),0)</f>
        <v>1.22173047639603</v>
      </c>
      <c r="O35" s="1" t="str">
        <f>IMSQRT(IMSUB("1.0-0i",IMPRODUCT(IMSIN(N35),IMSIN(N35))))</f>
        <v>0.34202014332567</v>
      </c>
      <c r="P35" s="1" t="str">
        <f>IMDIV(IMSQRT(IMSUB(IMPRODUCT(L35,L35),IMPRODUCT(IMPRODUCT(K35,K35),IMSIN(N35)^2))),L35)</f>
        <v>0.763768021767606</v>
      </c>
      <c r="Q35" s="1" t="str">
        <f>IMDIV(IMSQRT(IMSUB(IMPRODUCT(M35,M35),IMPRODUCT(IMPRODUCT(K35,K35),IMSIN(N35)^2))),M35)</f>
        <v>0.969026249197442-2.24957211562782E-004i</v>
      </c>
      <c r="R35" s="1" t="str">
        <f>IMDIV(IMSUB(IMPRODUCT(L35,O35),IMPRODUCT(K35,P35)),IMSUM(IMPRODUCT(L35,O35),IMPRODUCT(K35,P35)))</f>
        <v>-0.210721569816497</v>
      </c>
      <c r="S35" s="1" t="str">
        <f>IMDIV(IMSUB(IMPRODUCT(K35,O35),IMPRODUCT(L35,P35)),IMSUM(IMPRODUCT(K35,O35),IMPRODUCT(L35,P35)))</f>
        <v>-0.529512985533625</v>
      </c>
      <c r="T35" s="1" t="str">
        <f>IMDIV(IMSUB(IMPRODUCT(M35,P35),IMPRODUCT(L35,Q35)),IMSUM(IMPRODUCT(M35,P35),IMPRODUCT(L35,Q35)))</f>
        <v>0.346426739506117-1.47049852929332E-003i</v>
      </c>
      <c r="U35" s="1" t="str">
        <f>IMDIV(IMSUB(IMPRODUCT(L35,P35),IMPRODUCT(M35,Q35)),IMSUM(IMPRODUCT(L35,P35),IMPRODUCT(M35,Q35)))</f>
        <v>-0.536626778271443+1.35513355410584E-003i</v>
      </c>
      <c r="V35" s="1" t="str">
        <f>IMPRODUCT(2*PI()*J35/H35,IMPRODUCT(L35,P35))</f>
        <v>3.11088558338692</v>
      </c>
      <c r="W35" s="1" t="str">
        <f>IMDIV(IMSUM(R35,IMPRODUCT(T35,IMEXP(IMPRODUCT("0-2i",V35)))),IMSUM(1,IMPRODUCT(R35,IMPRODUCT(T35,IMEXP(IMPRODUCT("0-2i",V35))))))</f>
        <v>0.145666875706104+2.20057989993681E-002i</v>
      </c>
      <c r="X35" s="1" t="str">
        <f>IMDIV(IMSUM(S35,IMPRODUCT(U35,IMEXP(IMPRODUCT("0-2i",V35)))),IMSUM(1,IMPRODUCT(S35,IMPRODUCT(U35,IMEXP(IMPRODUCT("0-2i",V35))))))</f>
        <v>-0.830003707067298-1.37906105604604E-002i</v>
      </c>
      <c r="Y35" s="1">
        <f>ATAN(IMABS(W35)/IMABS(X35))</f>
        <v>0.17563963891864737</v>
      </c>
      <c r="Z35" s="1">
        <f>IMAGINARY(IMLN(IMDIV(IMDIV(W35,X35),Y35)))</f>
        <v>-3.00827065013674</v>
      </c>
      <c r="AA35" s="1">
        <f t="shared" si="0"/>
        <v>0</v>
      </c>
      <c r="AB35" s="1">
        <f t="shared" si="1"/>
        <v>360</v>
      </c>
      <c r="AC35" s="1">
        <f>DEGREES(IMABS(Y35))</f>
        <v>10.063410025240213</v>
      </c>
      <c r="AD35" s="1">
        <f t="shared" si="2"/>
        <v>187.63878811408853</v>
      </c>
    </row>
    <row r="36" spans="1:30" ht="14.25">
      <c r="A36" s="4">
        <v>1</v>
      </c>
      <c r="B36" s="5">
        <v>0</v>
      </c>
      <c r="C36">
        <v>1.4555422480620155</v>
      </c>
      <c r="D36" s="5">
        <v>0</v>
      </c>
      <c r="E36" s="4">
        <v>3.795</v>
      </c>
      <c r="F36" s="4">
        <v>-0.0129</v>
      </c>
      <c r="G36" s="4">
        <v>70</v>
      </c>
      <c r="H36" s="4">
        <v>6900</v>
      </c>
      <c r="I36" s="1">
        <f>IMABS(IMDIV(H36,IMPRODUCT(IMPRODUCT("2+0i",P36),L36)))</f>
        <v>3103.72676852707</v>
      </c>
      <c r="J36" s="1">
        <v>3029</v>
      </c>
      <c r="K36" s="1" t="str">
        <f>COMPLEX(A36,B36)</f>
        <v>1</v>
      </c>
      <c r="L36" s="1" t="str">
        <f>COMPLEX(C36,D36)</f>
        <v>1.45554224806202</v>
      </c>
      <c r="M36" s="1" t="str">
        <f>COMPLEX(E36,F36)</f>
        <v>3.795-1.29E-002i</v>
      </c>
      <c r="N36" s="1" t="str">
        <f>COMPLEX(RADIANS(G36),0)</f>
        <v>1.22173047639603</v>
      </c>
      <c r="O36" s="1" t="str">
        <f>IMSQRT(IMSUB("1.0-0i",IMPRODUCT(IMSIN(N36),IMSIN(N36))))</f>
        <v>0.34202014332567</v>
      </c>
      <c r="P36" s="1" t="str">
        <f>IMDIV(IMSQRT(IMSUB(IMPRODUCT(L36,L36),IMPRODUCT(IMPRODUCT(K36,K36),IMSIN(N36)^2))),L36)</f>
        <v>0.763678910724615</v>
      </c>
      <c r="Q36" s="1" t="str">
        <f>IMDIV(IMSQRT(IMSUB(IMPRODUCT(M36,M36),IMPRODUCT(IMPRODUCT(K36,K36),IMSIN(N36)^2))),M36)</f>
        <v>0.968860054908592-2.15107184331135E-004i</v>
      </c>
      <c r="R36" s="1" t="str">
        <f>IMDIV(IMSUB(IMPRODUCT(L36,O36),IMPRODUCT(K36,P36)),IMSUM(IMPRODUCT(L36,O36),IMPRODUCT(K36,P36)))</f>
        <v>-0.210743850253133</v>
      </c>
      <c r="S36" s="1" t="str">
        <f>IMDIV(IMSUB(IMPRODUCT(K36,O36),IMPRODUCT(L36,P36)),IMSUM(IMPRODUCT(K36,O36),IMPRODUCT(L36,P36)))</f>
        <v>-0.529412235008632</v>
      </c>
      <c r="T36" s="1" t="str">
        <f>IMDIV(IMSUB(IMPRODUCT(M36,P36),IMPRODUCT(L36,Q36)),IMSUM(IMPRODUCT(M36,P36),IMPRODUCT(L36,Q36)))</f>
        <v>0.345364049556574-1.39910843421652E-003i</v>
      </c>
      <c r="U36" s="1" t="str">
        <f>IMDIV(IMSUB(IMPRODUCT(L36,P36),IMPRODUCT(M36,Q36)),IMSUM(IMPRODUCT(L36,P36),IMPRODUCT(M36,Q36)))</f>
        <v>-0.535727550850175+1.29095933222768E-003i</v>
      </c>
      <c r="V36" s="1" t="str">
        <f>IMPRODUCT(2*PI()*J36/H36,IMPRODUCT(L36,P36))</f>
        <v>3.06595420841101</v>
      </c>
      <c r="W36" s="1" t="str">
        <f>IMDIV(IMSUM(R36,IMPRODUCT(T36,IMEXP(IMPRODUCT("0-2i",V36)))),IMSUM(1,IMPRODUCT(R36,IMPRODUCT(T36,IMEXP(IMPRODUCT("0-2i",V36))))))</f>
        <v>0.140394579983683+5.62092963201912E-002i</v>
      </c>
      <c r="X36" s="1" t="str">
        <f>IMDIV(IMSUM(S36,IMPRODUCT(U36,IMEXP(IMPRODUCT("0-2i",V36)))),IMSUM(1,IMPRODUCT(S36,IMPRODUCT(U36,IMEXP(IMPRODUCT("0-2i",V36))))))</f>
        <v>-0.828343923353384-3.48407007692089E-002i</v>
      </c>
      <c r="Y36" s="1">
        <f>ATAN(IMABS(W36)/IMABS(X36))</f>
        <v>0.18042270281877765</v>
      </c>
      <c r="Z36" s="1">
        <f>IMAGINARY(IMLN(IMDIV(IMDIV(W36,X36),Y36)))</f>
        <v>-2.80280620206417</v>
      </c>
      <c r="AA36" s="1">
        <f t="shared" si="0"/>
        <v>0</v>
      </c>
      <c r="AB36" s="1">
        <f t="shared" si="1"/>
        <v>360</v>
      </c>
      <c r="AC36" s="1">
        <f>DEGREES(IMABS(Y36))</f>
        <v>10.33745939985906</v>
      </c>
      <c r="AD36" s="1">
        <f t="shared" si="2"/>
        <v>199.41103382863164</v>
      </c>
    </row>
    <row r="37" spans="1:30" ht="14.25">
      <c r="A37" s="4">
        <v>1</v>
      </c>
      <c r="B37" s="5">
        <v>0</v>
      </c>
      <c r="C37">
        <v>1.4553045219638243</v>
      </c>
      <c r="D37" s="5">
        <v>0</v>
      </c>
      <c r="E37" s="4">
        <v>3.784</v>
      </c>
      <c r="F37" s="4">
        <v>-0.0121</v>
      </c>
      <c r="G37" s="4">
        <v>70</v>
      </c>
      <c r="H37" s="4">
        <v>7000</v>
      </c>
      <c r="I37" s="1">
        <f>IMABS(IMDIV(H37,IMPRODUCT(IMPRODUCT("2+0i",P37),L37)))</f>
        <v>3149.5903997696</v>
      </c>
      <c r="J37" s="1">
        <v>3030</v>
      </c>
      <c r="K37" s="1" t="str">
        <f>COMPLEX(A37,B37)</f>
        <v>1</v>
      </c>
      <c r="L37" s="1" t="str">
        <f>COMPLEX(C37,D37)</f>
        <v>1.45530452196382</v>
      </c>
      <c r="M37" s="1" t="str">
        <f>COMPLEX(E37,F37)</f>
        <v>3.784-1.21E-002i</v>
      </c>
      <c r="N37" s="1" t="str">
        <f>COMPLEX(RADIANS(G37),0)</f>
        <v>1.22173047639603</v>
      </c>
      <c r="O37" s="1" t="str">
        <f>IMSQRT(IMSUB("1.0-0i",IMPRODUCT(IMSIN(N37),IMSIN(N37))))</f>
        <v>0.34202014332567</v>
      </c>
      <c r="P37" s="1" t="str">
        <f>IMDIV(IMSQRT(IMSUB(IMPRODUCT(L37,L37),IMPRODUCT(IMPRODUCT(K37,K37),IMSIN(N37)^2))),L37)</f>
        <v>0.763589745601874</v>
      </c>
      <c r="Q37" s="1" t="str">
        <f>IMDIV(IMSQRT(IMSUB(IMPRODUCT(M37,M37),IMPRODUCT(IMPRODUCT(K37,K37),IMSIN(N37)^2))),M37)</f>
        <v>0.968675684746631-2.03571201648592E-004i</v>
      </c>
      <c r="R37" s="1" t="str">
        <f>IMDIV(IMSUB(IMPRODUCT(L37,O37),IMPRODUCT(K37,P37)),IMSUM(IMPRODUCT(L37,O37),IMPRODUCT(K37,P37)))</f>
        <v>-0.210766102871916</v>
      </c>
      <c r="S37" s="1" t="str">
        <f>IMDIV(IMSUB(IMPRODUCT(K37,O37),IMPRODUCT(L37,P37)),IMSUM(IMPRODUCT(K37,O37),IMPRODUCT(L37,P37)))</f>
        <v>-0.529311429556727</v>
      </c>
      <c r="T37" s="1" t="str">
        <f>IMDIV(IMSUB(IMPRODUCT(M37,P37),IMPRODUCT(L37,Q37)),IMSUM(IMPRODUCT(M37,P37),IMPRODUCT(L37,Q37)))</f>
        <v>0.344189178276799-1.31679659289765E-003i</v>
      </c>
      <c r="U37" s="1" t="str">
        <f>IMDIV(IMSUB(IMPRODUCT(L37,P37),IMPRODUCT(M37,Q37)),IMSUM(IMPRODUCT(L37,P37),IMPRODUCT(M37,Q37)))</f>
        <v>-0.534723592847507+1.21671352057795E-003i</v>
      </c>
      <c r="V37" s="1" t="str">
        <f>IMPRODUCT(2*PI()*J37/H37,IMPRODUCT(L37,P37))</f>
        <v>3.02230592939115</v>
      </c>
      <c r="W37" s="1" t="str">
        <f>IMDIV(IMSUM(R37,IMPRODUCT(T37,IMEXP(IMPRODUCT("0-2i",V37)))),IMSUM(1,IMPRODUCT(R37,IMPRODUCT(T37,IMEXP(IMPRODUCT("0-2i",V37))))))</f>
        <v>0.13179004187249+8.8527949856855E-002i</v>
      </c>
      <c r="X37" s="1" t="str">
        <f>IMDIV(IMSUM(S37,IMPRODUCT(U37,IMEXP(IMPRODUCT("0-2i",V37)))),IMSUM(1,IMPRODUCT(S37,IMPRODUCT(U37,IMEXP(IMPRODUCT("0-2i",V37))))))</f>
        <v>-0.825645503766475-5.52666663711043E-002i</v>
      </c>
      <c r="Y37" s="1">
        <f>ATAN(IMABS(W37)/IMABS(X37))</f>
        <v>0.18955716995243407</v>
      </c>
      <c r="Z37" s="1">
        <f>IMAGINARY(IMLN(IMDIV(IMDIV(W37,X37),Y37)))</f>
        <v>-2.61692740293945</v>
      </c>
      <c r="AA37" s="1">
        <f t="shared" si="0"/>
        <v>0</v>
      </c>
      <c r="AB37" s="1">
        <f t="shared" si="1"/>
        <v>360</v>
      </c>
      <c r="AC37" s="1">
        <f>DEGREES(IMABS(Y37))</f>
        <v>10.860825814718536</v>
      </c>
      <c r="AD37" s="1">
        <f t="shared" si="2"/>
        <v>210.06110451943815</v>
      </c>
    </row>
    <row r="38" spans="1:30" ht="14.25">
      <c r="A38" s="4">
        <v>1</v>
      </c>
      <c r="B38" s="5">
        <v>0</v>
      </c>
      <c r="C38">
        <v>1.4550787854889589</v>
      </c>
      <c r="D38" s="5">
        <v>0</v>
      </c>
      <c r="E38" s="4">
        <v>3.773</v>
      </c>
      <c r="F38" s="4">
        <v>-0.0114</v>
      </c>
      <c r="G38" s="4">
        <v>70</v>
      </c>
      <c r="H38" s="4">
        <v>7100</v>
      </c>
      <c r="I38" s="1">
        <f>IMABS(IMDIV(H38,IMPRODUCT(IMPRODUCT("2+0i",P38),L38)))</f>
        <v>3195.43467124478</v>
      </c>
      <c r="J38" s="1">
        <v>3031</v>
      </c>
      <c r="K38" s="1" t="str">
        <f>COMPLEX(A38,B38)</f>
        <v>1</v>
      </c>
      <c r="L38" s="1" t="str">
        <f>COMPLEX(C38,D38)</f>
        <v>1.45507878548896</v>
      </c>
      <c r="M38" s="1" t="str">
        <f>COMPLEX(E38,F38)</f>
        <v>3.773-1.14E-002i</v>
      </c>
      <c r="N38" s="1" t="str">
        <f>COMPLEX(RADIANS(G38),0)</f>
        <v>1.22173047639603</v>
      </c>
      <c r="O38" s="1" t="str">
        <f>IMSQRT(IMSUB("1.0-0i",IMPRODUCT(IMSIN(N38),IMSIN(N38))))</f>
        <v>0.34202014332567</v>
      </c>
      <c r="P38" s="1" t="str">
        <f>IMDIV(IMSQRT(IMSUB(IMPRODUCT(L38,L38),IMPRODUCT(IMPRODUCT(K38,K38),IMSIN(N38)^2))),L38)</f>
        <v>0.763505027386931</v>
      </c>
      <c r="Q38" s="1" t="str">
        <f>IMDIV(IMSQRT(IMSUB(IMPRODUCT(M38,M38),IMPRODUCT(IMPRODUCT(K38,K38),IMSIN(N38)^2))),M38)</f>
        <v>0.968489686636325-1.93514333614709E-004i</v>
      </c>
      <c r="R38" s="1" t="str">
        <f>IMDIV(IMSUB(IMPRODUCT(L38,O38),IMPRODUCT(K38,P38)),IMSUM(IMPRODUCT(L38,O38),IMPRODUCT(K38,P38)))</f>
        <v>-0.210787207405056</v>
      </c>
      <c r="S38" s="1" t="str">
        <f>IMDIV(IMSUB(IMPRODUCT(K38,O38),IMPRODUCT(L38,P38)),IMSUM(IMPRODUCT(K38,O38),IMPRODUCT(L38,P38)))</f>
        <v>-0.529215657299146</v>
      </c>
      <c r="T38" s="1" t="str">
        <f>IMDIV(IMSUB(IMPRODUCT(M38,P38),IMPRODUCT(L38,Q38)),IMSUM(IMPRODUCT(M38,P38),IMPRODUCT(L38,Q38)))</f>
        <v>0.343009265142068-1.24483443208091E-003i</v>
      </c>
      <c r="U38" s="1" t="str">
        <f>IMDIV(IMSUB(IMPRODUCT(L38,P38),IMPRODUCT(M38,Q38)),IMSUM(IMPRODUCT(L38,P38),IMPRODUCT(M38,Q38)))</f>
        <v>-0.533709540291596+1.15185395403725E-003i</v>
      </c>
      <c r="V38" s="1" t="str">
        <f>IMPRODUCT(2*PI()*J38/H38,IMPRODUCT(L38,P38))</f>
        <v>2.97992865218593</v>
      </c>
      <c r="W38" s="1" t="str">
        <f>IMDIV(IMSUM(R38,IMPRODUCT(T38,IMEXP(IMPRODUCT("0-2i",V38)))),IMSUM(1,IMPRODUCT(R38,IMPRODUCT(T38,IMEXP(IMPRODUCT("0-2i",V38))))))</f>
        <v>0.120412006643131+0.118684419928131i</v>
      </c>
      <c r="X38" s="1" t="str">
        <f>IMDIV(IMSUM(S38,IMPRODUCT(U38,IMEXP(IMPRODUCT("0-2i",V38)))),IMSUM(1,IMPRODUCT(S38,IMPRODUCT(U38,IMEXP(IMPRODUCT("0-2i",V38))))))</f>
        <v>-0.822022639944118-7.50680115506631E-002i</v>
      </c>
      <c r="Y38" s="1">
        <f>ATAN(IMABS(W38)/IMABS(X38))</f>
        <v>0.20203032391349415</v>
      </c>
      <c r="Z38" s="1">
        <f>IMAGINARY(IMLN(IMDIV(IMDIV(W38,X38),Y38)))</f>
        <v>-2.45448834935032</v>
      </c>
      <c r="AA38" s="1">
        <f t="shared" si="0"/>
        <v>0</v>
      </c>
      <c r="AB38" s="1">
        <f t="shared" si="1"/>
        <v>360</v>
      </c>
      <c r="AC38" s="1">
        <f>DEGREES(IMABS(Y38))</f>
        <v>11.575484893904164</v>
      </c>
      <c r="AD38" s="1">
        <f t="shared" si="2"/>
        <v>219.3681767181947</v>
      </c>
    </row>
    <row r="39" spans="1:30" ht="14.25">
      <c r="A39" s="4">
        <v>1</v>
      </c>
      <c r="B39" s="5">
        <v>0</v>
      </c>
      <c r="C39">
        <v>1.4548753154574132</v>
      </c>
      <c r="D39" s="5">
        <v>0</v>
      </c>
      <c r="E39" s="4">
        <v>3.757</v>
      </c>
      <c r="F39" s="4">
        <v>-0.0104</v>
      </c>
      <c r="G39" s="4">
        <v>70</v>
      </c>
      <c r="H39" s="4">
        <v>7200</v>
      </c>
      <c r="I39" s="1">
        <f>IMABS(IMDIV(H39,IMPRODUCT(IMPRODUCT("2+0i",P39),L39)))</f>
        <v>3241.21832874892</v>
      </c>
      <c r="J39" s="1">
        <v>3032</v>
      </c>
      <c r="K39" s="1" t="str">
        <f>COMPLEX(A39,B39)</f>
        <v>1</v>
      </c>
      <c r="L39" s="1" t="str">
        <f>COMPLEX(C39,D39)</f>
        <v>1.45487531545741</v>
      </c>
      <c r="M39" s="1" t="str">
        <f>COMPLEX(E39,F39)</f>
        <v>3.757-1.04E-002i</v>
      </c>
      <c r="N39" s="1" t="str">
        <f>COMPLEX(RADIANS(G39),0)</f>
        <v>1.22173047639603</v>
      </c>
      <c r="O39" s="1" t="str">
        <f>IMSQRT(IMSUB("1.0-0i",IMPRODUCT(IMSIN(N39),IMSIN(N39))))</f>
        <v>0.34202014332567</v>
      </c>
      <c r="P39" s="1" t="str">
        <f>IMDIV(IMSQRT(IMSUB(IMPRODUCT(L39,L39),IMPRODUCT(IMPRODUCT(K39,K39),IMSIN(N39)^2))),L39)</f>
        <v>0.763428623845508</v>
      </c>
      <c r="Q39" s="1" t="str">
        <f>IMDIV(IMSQRT(IMSUB(IMPRODUCT(M39,M39),IMPRODUCT(IMPRODUCT(K39,K39),IMSIN(N39)^2))),M39)</f>
        <v>0.968216169077663-1.7885554139159E-004i</v>
      </c>
      <c r="R39" s="1" t="str">
        <f>IMDIV(IMSUB(IMPRODUCT(L39,O39),IMPRODUCT(K39,P39)),IMSUM(IMPRODUCT(L39,O39),IMPRODUCT(K39,P39)))</f>
        <v>-0.210806208655937</v>
      </c>
      <c r="S39" s="1" t="str">
        <f>IMDIV(IMSUB(IMPRODUCT(K39,O39),IMPRODUCT(L39,P39)),IMSUM(IMPRODUCT(K39,O39),IMPRODUCT(L39,P39)))</f>
        <v>-0.529129289413554</v>
      </c>
      <c r="T39" s="1" t="str">
        <f>IMDIV(IMSUB(IMPRODUCT(M39,P39),IMPRODUCT(L39,Q39)),IMSUM(IMPRODUCT(M39,P39),IMPRODUCT(L39,Q39)))</f>
        <v>0.341274995281029-1.14127254087077E-003i</v>
      </c>
      <c r="U39" s="1" t="str">
        <f>IMDIV(IMSUB(IMPRODUCT(L39,P39),IMPRODUCT(M39,Q39)),IMSUM(IMPRODUCT(L39,P39),IMPRODUCT(M39,Q39)))</f>
        <v>-0.532172561319371+1.05830445131577E-003i</v>
      </c>
      <c r="V39" s="1" t="str">
        <f>IMPRODUCT(2*PI()*J39/H39,IMPRODUCT(L39,P39))</f>
        <v>2.93880509103529</v>
      </c>
      <c r="W39" s="1" t="str">
        <f>IMDIV(IMSUM(R39,IMPRODUCT(T39,IMEXP(IMPRODUCT("0-2i",V39)))),IMSUM(1,IMPRODUCT(R39,IMPRODUCT(T39,IMEXP(IMPRODUCT("0-2i",V39))))))</f>
        <v>0.106140396537657+0.146273263449601i</v>
      </c>
      <c r="X39" s="1" t="str">
        <f>IMDIV(IMSUM(S39,IMPRODUCT(U39,IMEXP(IMPRODUCT("0-2i",V39)))),IMSUM(1,IMPRODUCT(S39,IMPRODUCT(U39,IMEXP(IMPRODUCT("0-2i",V39))))))</f>
        <v>-0.817310747695772-9.42140819365727E-002i</v>
      </c>
      <c r="Y39" s="1">
        <f>ATAN(IMABS(W39)/IMABS(X39))</f>
        <v>0.21623294862430142</v>
      </c>
      <c r="Z39" s="1">
        <f>IMAGINARY(IMLN(IMDIV(IMDIV(W39,X39),Y39)))</f>
        <v>-2.31328463681379</v>
      </c>
      <c r="AA39" s="1">
        <f t="shared" si="0"/>
        <v>0</v>
      </c>
      <c r="AB39" s="1">
        <f t="shared" si="1"/>
        <v>360</v>
      </c>
      <c r="AC39" s="1">
        <f>DEGREES(IMABS(Y39))</f>
        <v>12.389235347841632</v>
      </c>
      <c r="AD39" s="1">
        <f t="shared" si="2"/>
        <v>227.45855349811637</v>
      </c>
    </row>
    <row r="40" spans="1:30" ht="14.25">
      <c r="A40" s="4">
        <v>1</v>
      </c>
      <c r="B40" s="5">
        <v>0</v>
      </c>
      <c r="C40">
        <v>1.4546718454258674</v>
      </c>
      <c r="D40" s="5">
        <v>0</v>
      </c>
      <c r="E40" s="4">
        <v>3.75</v>
      </c>
      <c r="F40" s="4">
        <v>-0.0099</v>
      </c>
      <c r="G40" s="4">
        <v>70</v>
      </c>
      <c r="H40" s="4">
        <v>7300</v>
      </c>
      <c r="I40" s="1">
        <f>IMABS(IMDIV(H40,IMPRODUCT(IMPRODUCT("2+0i",P40),L40)))</f>
        <v>3287.0240418437</v>
      </c>
      <c r="J40" s="1">
        <v>3033</v>
      </c>
      <c r="K40" s="1" t="str">
        <f>COMPLEX(A40,B40)</f>
        <v>1</v>
      </c>
      <c r="L40" s="1" t="str">
        <f>COMPLEX(C40,D40)</f>
        <v>1.45467184542587</v>
      </c>
      <c r="M40" s="1" t="str">
        <f>COMPLEX(E40,F40)</f>
        <v>3.75-9.9E-003i</v>
      </c>
      <c r="N40" s="1" t="str">
        <f>COMPLEX(RADIANS(G40),0)</f>
        <v>1.22173047639603</v>
      </c>
      <c r="O40" s="1" t="str">
        <f>IMSQRT(IMSUB("1.0-0i",IMPRODUCT(IMSIN(N40),IMSIN(N40))))</f>
        <v>0.34202014332567</v>
      </c>
      <c r="P40" s="1" t="str">
        <f>IMDIV(IMSQRT(IMSUB(IMPRODUCT(L40,L40),IMPRODUCT(IMPRODUCT(K40,K40),IMSIN(N40)^2))),L40)</f>
        <v>0.763352180589349</v>
      </c>
      <c r="Q40" s="1" t="str">
        <f>IMDIV(IMSQRT(IMSUB(IMPRODUCT(M40,M40),IMPRODUCT(IMPRODUCT(K40,K40),IMSIN(N40)^2))),M40)</f>
        <v>0.968095372840198-1.71233536484838E-004i</v>
      </c>
      <c r="R40" s="1" t="str">
        <f>IMDIV(IMSUB(IMPRODUCT(L40,O40),IMPRODUCT(K40,P40)),IMSUM(IMPRODUCT(L40,O40),IMPRODUCT(K40,P40)))</f>
        <v>-0.210825189449886</v>
      </c>
      <c r="S40" s="1" t="str">
        <f>IMDIV(IMSUB(IMPRODUCT(K40,O40),IMPRODUCT(L40,P40)),IMSUM(IMPRODUCT(K40,O40),IMPRODUCT(L40,P40)))</f>
        <v>-0.529042881181764</v>
      </c>
      <c r="T40" s="1" t="str">
        <f>IMDIV(IMSUB(IMPRODUCT(M40,P40),IMPRODUCT(L40,Q40)),IMSUM(IMPRODUCT(M40,P40),IMPRODUCT(L40,Q40)))</f>
        <v>0.340523386440539-1.08875249152493E-003i</v>
      </c>
      <c r="U40" s="1" t="str">
        <f>IMDIV(IMSUB(IMPRODUCT(L40,P40),IMPRODUCT(M40,Q40)),IMSUM(IMPRODUCT(L40,P40),IMPRODUCT(M40,Q40)))</f>
        <v>-0.531544984458614+1.01049712100834E-003i</v>
      </c>
      <c r="V40" s="1" t="str">
        <f>IMPRODUCT(2*PI()*J40/H40,IMPRODUCT(L40,P40))</f>
        <v>2.8988076743708</v>
      </c>
      <c r="W40" s="1" t="str">
        <f>IMDIV(IMSUM(R40,IMPRODUCT(T40,IMEXP(IMPRODUCT("0-2i",V40)))),IMSUM(1,IMPRODUCT(R40,IMPRODUCT(T40,IMEXP(IMPRODUCT("0-2i",V40))))))</f>
        <v>9.09005918322971E-002+0.171925245340445i</v>
      </c>
      <c r="X40" s="1" t="str">
        <f>IMDIV(IMSUM(S40,IMPRODUCT(U40,IMEXP(IMPRODUCT("0-2i",V40)))),IMSUM(1,IMPRODUCT(S40,IMPRODUCT(U40,IMEXP(IMPRODUCT("0-2i",V40))))))</f>
        <v>-0.812182211752286-0.112874224537851i</v>
      </c>
      <c r="Y40" s="1">
        <f>ATAN(IMABS(W40)/IMABS(X40))</f>
        <v>0.23286759184502684</v>
      </c>
      <c r="Z40" s="1">
        <f>IMAGINARY(IMLN(IMDIV(IMDIV(W40,X40),Y40)))</f>
        <v>-2.19524829050823</v>
      </c>
      <c r="AA40" s="1">
        <f t="shared" si="0"/>
        <v>0</v>
      </c>
      <c r="AB40" s="1">
        <f t="shared" si="1"/>
        <v>360</v>
      </c>
      <c r="AC40" s="1">
        <f>DEGREES(IMABS(Y40))</f>
        <v>13.342330198095105</v>
      </c>
      <c r="AD40" s="1">
        <f t="shared" si="2"/>
        <v>234.22153797056956</v>
      </c>
    </row>
    <row r="41" spans="1:30" ht="14.25">
      <c r="A41" s="4">
        <v>1</v>
      </c>
      <c r="B41" s="5">
        <v>0</v>
      </c>
      <c r="C41">
        <v>1.4544683753943217</v>
      </c>
      <c r="D41" s="5">
        <v>0</v>
      </c>
      <c r="E41" s="4">
        <v>3.742</v>
      </c>
      <c r="F41" s="4">
        <v>-0.0095</v>
      </c>
      <c r="G41" s="4">
        <v>70</v>
      </c>
      <c r="H41" s="4">
        <v>7400</v>
      </c>
      <c r="I41" s="1">
        <f>IMABS(IMDIV(H41,IMPRODUCT(IMPRODUCT("2+0i",P41),L41)))</f>
        <v>3332.85182977512</v>
      </c>
      <c r="J41" s="1">
        <v>3034</v>
      </c>
      <c r="K41" s="1" t="str">
        <f>COMPLEX(A41,B41)</f>
        <v>1</v>
      </c>
      <c r="L41" s="1" t="str">
        <f>COMPLEX(C41,D41)</f>
        <v>1.45446837539432</v>
      </c>
      <c r="M41" s="1" t="str">
        <f>COMPLEX(E41,F41)</f>
        <v>3.742-9.5E-003i</v>
      </c>
      <c r="N41" s="1" t="str">
        <f>COMPLEX(RADIANS(G41),0)</f>
        <v>1.22173047639603</v>
      </c>
      <c r="O41" s="1" t="str">
        <f>IMSQRT(IMSUB("1.0-0i",IMPRODUCT(IMSIN(N41),IMSIN(N41))))</f>
        <v>0.34202014332567</v>
      </c>
      <c r="P41" s="1" t="str">
        <f>IMDIV(IMSQRT(IMSUB(IMPRODUCT(L41,L41),IMPRODUCT(IMPRODUCT(K41,K41),IMSIN(N41)^2))),L41)</f>
        <v>0.763275697588568</v>
      </c>
      <c r="Q41" s="1" t="str">
        <f>IMDIV(IMSQRT(IMSUB(IMPRODUCT(M41,M41),IMPRODUCT(IMPRODUCT(K41,K41),IMSIN(N41)^2))),M41)</f>
        <v>0.96795649701539-1.65395028496075E-004i</v>
      </c>
      <c r="R41" s="1" t="str">
        <f>IMDIV(IMSUB(IMPRODUCT(L41,O41),IMPRODUCT(K41,P41)),IMSUM(IMPRODUCT(L41,O41),IMPRODUCT(K41,P41)))</f>
        <v>-0.210844149762886</v>
      </c>
      <c r="S41" s="1" t="str">
        <f>IMDIV(IMSUB(IMPRODUCT(K41,O41),IMPRODUCT(L41,P41)),IMSUM(IMPRODUCT(K41,O41),IMPRODUCT(L41,P41)))</f>
        <v>-0.528956432570558</v>
      </c>
      <c r="T41" s="1" t="str">
        <f>IMDIV(IMSUB(IMPRODUCT(M41,P41),IMPRODUCT(L41,Q41)),IMSUM(IMPRODUCT(M41,P41),IMPRODUCT(L41,Q41)))</f>
        <v>0.339659916383479-1.04734800683002E-003i</v>
      </c>
      <c r="U41" s="1" t="str">
        <f>IMDIV(IMSUB(IMPRODUCT(L41,P41),IMPRODUCT(M41,Q41)),IMSUM(IMPRODUCT(L41,P41),IMPRODUCT(M41,Q41)))</f>
        <v>-0.530812988110701+9.73074455798341E-004i</v>
      </c>
      <c r="V41" s="1" t="str">
        <f>IMPRODUCT(2*PI()*J41/H41,IMPRODUCT(L41,P41))</f>
        <v>2.85989074756874</v>
      </c>
      <c r="W41" s="1" t="str">
        <f>IMDIV(IMSUM(R41,IMPRODUCT(T41,IMEXP(IMPRODUCT("0-2i",V41)))),IMSUM(1,IMPRODUCT(R41,IMPRODUCT(T41,IMEXP(IMPRODUCT("0-2i",V41))))))</f>
        <v>7.39349577312109E-002+0.195169570299802i</v>
      </c>
      <c r="X41" s="1" t="str">
        <f>IMDIV(IMSUM(S41,IMPRODUCT(U41,IMEXP(IMPRODUCT("0-2i",V41)))),IMSUM(1,IMPRODUCT(S41,IMPRODUCT(U41,IMEXP(IMPRODUCT("0-2i",V41))))))</f>
        <v>-0.806228575881115-0.130990327533757i</v>
      </c>
      <c r="Y41" s="1">
        <f>ATAN(IMABS(W41)/IMABS(X41))</f>
        <v>0.25016208962692976</v>
      </c>
      <c r="Z41" s="1">
        <f>IMAGINARY(IMLN(IMDIV(IMDIV(W41,X41),Y41)))</f>
        <v>-2.09398104530967</v>
      </c>
      <c r="AA41" s="1">
        <f t="shared" si="0"/>
        <v>0</v>
      </c>
      <c r="AB41" s="1">
        <f t="shared" si="1"/>
        <v>360</v>
      </c>
      <c r="AC41" s="1">
        <f>DEGREES(IMABS(Y41))</f>
        <v>14.333231929796506</v>
      </c>
      <c r="AD41" s="1">
        <f t="shared" si="2"/>
        <v>240.0237237233635</v>
      </c>
    </row>
    <row r="42" spans="1:30" ht="14.25">
      <c r="A42" s="4">
        <v>1</v>
      </c>
      <c r="B42" s="5">
        <v>0</v>
      </c>
      <c r="C42">
        <v>1.4542649053627759</v>
      </c>
      <c r="D42" s="5">
        <v>0</v>
      </c>
      <c r="E42" s="4">
        <v>3.734</v>
      </c>
      <c r="F42" s="4">
        <v>-0.009</v>
      </c>
      <c r="G42" s="4">
        <v>70</v>
      </c>
      <c r="H42" s="4">
        <v>7500</v>
      </c>
      <c r="I42" s="1">
        <f>IMABS(IMDIV(H42,IMPRODUCT(IMPRODUCT("2+0i",P42),L42)))</f>
        <v>3378.70171181403</v>
      </c>
      <c r="J42" s="1">
        <v>3035</v>
      </c>
      <c r="K42" s="1" t="str">
        <f>COMPLEX(A42,B42)</f>
        <v>1</v>
      </c>
      <c r="L42" s="1" t="str">
        <f>COMPLEX(C42,D42)</f>
        <v>1.45426490536278</v>
      </c>
      <c r="M42" s="1" t="str">
        <f>COMPLEX(E42,F42)</f>
        <v>3.734-9E-003i</v>
      </c>
      <c r="N42" s="1" t="str">
        <f>COMPLEX(RADIANS(G42),0)</f>
        <v>1.22173047639603</v>
      </c>
      <c r="O42" s="1" t="str">
        <f>IMSQRT(IMSUB("1.0-0i",IMPRODUCT(IMSIN(N42),IMSIN(N42))))</f>
        <v>0.34202014332567</v>
      </c>
      <c r="P42" s="1" t="str">
        <f>IMDIV(IMSQRT(IMSUB(IMPRODUCT(L42,L42),IMPRODUCT(IMPRODUCT(K42,K42),IMSIN(N42)^2))),L42)</f>
        <v>0.763199174813262</v>
      </c>
      <c r="Q42" s="1" t="str">
        <f>IMDIV(IMSQRT(IMSUB(IMPRODUCT(M42,M42),IMPRODUCT(IMPRODUCT(K42,K42),IMSIN(N42)^2))),M42)</f>
        <v>0.967816696194252-1.57722279607403E-004i</v>
      </c>
      <c r="R42" s="1" t="str">
        <f>IMDIV(IMSUB(IMPRODUCT(L42,O42),IMPRODUCT(K42,P42)),IMSUM(IMPRODUCT(L42,O42),IMPRODUCT(K42,P42)))</f>
        <v>-0.210863089570889</v>
      </c>
      <c r="S42" s="1" t="str">
        <f>IMDIV(IMSUB(IMPRODUCT(K42,O42),IMPRODUCT(L42,P42)),IMSUM(IMPRODUCT(K42,O42),IMPRODUCT(L42,P42)))</f>
        <v>-0.528869943546693</v>
      </c>
      <c r="T42" s="1" t="str">
        <f>IMDIV(IMSUB(IMPRODUCT(M42,P42),IMPRODUCT(L42,Q42)),IMSUM(IMPRODUCT(M42,P42),IMPRODUCT(L42,Q42)))</f>
        <v>0.338794232119665-9.94681655805095E-004i</v>
      </c>
      <c r="U42" s="1" t="str">
        <f>IMDIV(IMSUB(IMPRODUCT(L42,P42),IMPRODUCT(M42,Q42)),IMSUM(IMPRODUCT(L42,P42),IMPRODUCT(M42,Q42)))</f>
        <v>-0.530078201983532+9.25104989561205E-004i</v>
      </c>
      <c r="V42" s="1" t="str">
        <f>IMPRODUCT(2*PI()*J42/H42,IMPRODUCT(L42,P42))</f>
        <v>2.82201109091866</v>
      </c>
      <c r="W42" s="1" t="str">
        <f>IMDIV(IMSUM(R42,IMPRODUCT(T42,IMEXP(IMPRODUCT("0-2i",V42)))),IMSUM(1,IMPRODUCT(R42,IMPRODUCT(T42,IMEXP(IMPRODUCT("0-2i",V42))))))</f>
        <v>5.56720049848984E-002+0.216080021962675i</v>
      </c>
      <c r="X42" s="1" t="str">
        <f>IMDIV(IMSUM(S42,IMPRODUCT(U42,IMEXP(IMPRODUCT("0-2i",V42)))),IMSUM(1,IMPRODUCT(S42,IMPRODUCT(U42,IMEXP(IMPRODUCT("0-2i",V42))))))</f>
        <v>-0.799523745965883-0.14859354855617i</v>
      </c>
      <c r="Y42" s="1">
        <f>ATAN(IMABS(W42)/IMABS(X42))</f>
        <v>0.2677974231117385</v>
      </c>
      <c r="Z42" s="1">
        <f>IMAGINARY(IMLN(IMDIV(IMDIV(W42,X42),Y42)))</f>
        <v>-2.00671353814712</v>
      </c>
      <c r="AA42" s="1">
        <f t="shared" si="0"/>
        <v>0</v>
      </c>
      <c r="AB42" s="1">
        <f t="shared" si="1"/>
        <v>360</v>
      </c>
      <c r="AC42" s="1">
        <f>DEGREES(IMABS(Y42))</f>
        <v>15.343662108781784</v>
      </c>
      <c r="AD42" s="1">
        <f t="shared" si="2"/>
        <v>245.02378357240528</v>
      </c>
    </row>
    <row r="43" spans="1:30" ht="14.25">
      <c r="A43" s="4">
        <v>1</v>
      </c>
      <c r="B43" s="5">
        <v>0</v>
      </c>
      <c r="C43">
        <v>1.4540614353312302</v>
      </c>
      <c r="D43" s="5">
        <v>0</v>
      </c>
      <c r="E43" s="4">
        <v>3.726</v>
      </c>
      <c r="F43" s="4">
        <v>-0.0086</v>
      </c>
      <c r="G43" s="4">
        <v>70</v>
      </c>
      <c r="H43" s="4">
        <v>7600</v>
      </c>
      <c r="I43" s="1">
        <f>IMABS(IMDIV(H43,IMPRODUCT(IMPRODUCT("2+0i",P43),L43)))</f>
        <v>3424.57370725626</v>
      </c>
      <c r="J43" s="1">
        <v>3036</v>
      </c>
      <c r="K43" s="1" t="str">
        <f>COMPLEX(A43,B43)</f>
        <v>1</v>
      </c>
      <c r="L43" s="1" t="str">
        <f>COMPLEX(C43,D43)</f>
        <v>1.45406143533123</v>
      </c>
      <c r="M43" s="1" t="str">
        <f>COMPLEX(E43,F43)</f>
        <v>3.726-8.6E-003i</v>
      </c>
      <c r="N43" s="1" t="str">
        <f>COMPLEX(RADIANS(G43),0)</f>
        <v>1.22173047639603</v>
      </c>
      <c r="O43" s="1" t="str">
        <f>IMSQRT(IMSUB("1.0-0i",IMPRODUCT(IMSIN(N43),IMSIN(N43))))</f>
        <v>0.34202014332567</v>
      </c>
      <c r="P43" s="1" t="str">
        <f>IMDIV(IMSQRT(IMSUB(IMPRODUCT(L43,L43),IMPRODUCT(IMPRODUCT(K43,K43),IMSIN(N43)^2))),L43)</f>
        <v>0.763122612233486</v>
      </c>
      <c r="Q43" s="1" t="str">
        <f>IMDIV(IMSQRT(IMSUB(IMPRODUCT(M43,M43),IMPRODUCT(IMPRODUCT(K43,K43),IMSIN(N43)^2))),M43)</f>
        <v>0.967675988868472-1.51707461084238E-004i</v>
      </c>
      <c r="R43" s="1" t="str">
        <f>IMDIV(IMSUB(IMPRODUCT(L43,O43),IMPRODUCT(K43,P43)),IMSUM(IMPRODUCT(L43,O43),IMPRODUCT(K43,P43)))</f>
        <v>-0.210882008849812</v>
      </c>
      <c r="S43" s="1" t="str">
        <f>IMDIV(IMSUB(IMPRODUCT(K43,O43),IMPRODUCT(L43,P43)),IMSUM(IMPRODUCT(K43,O43),IMPRODUCT(L43,P43)))</f>
        <v>-0.52878341407687</v>
      </c>
      <c r="T43" s="1" t="str">
        <f>IMDIV(IMSUB(IMPRODUCT(M43,P43),IMPRODUCT(L43,Q43)),IMSUM(IMPRODUCT(M43,P43),IMPRODUCT(L43,Q43)))</f>
        <v>0.337926390225183-9.52828990877418E-004i</v>
      </c>
      <c r="U43" s="1" t="str">
        <f>IMDIV(IMSUB(IMPRODUCT(L43,P43),IMPRODUCT(M43,Q43)),IMSUM(IMPRODUCT(L43,P43),IMPRODUCT(M43,Q43)))</f>
        <v>-0.529340696261506+8.87107820760623E-004i</v>
      </c>
      <c r="V43" s="1" t="str">
        <f>IMPRODUCT(2*PI()*J43/H43,IMPRODUCT(L43,P43))</f>
        <v>2.78512775943149</v>
      </c>
      <c r="W43" s="1" t="str">
        <f>IMDIV(IMSUM(R43,IMPRODUCT(T43,IMEXP(IMPRODUCT("0-2i",V43)))),IMSUM(1,IMPRODUCT(R43,IMPRODUCT(T43,IMEXP(IMPRODUCT("0-2i",V43))))))</f>
        <v>3.64315122789347E-002+0.234674796862767i</v>
      </c>
      <c r="X43" s="1" t="str">
        <f>IMDIV(IMSUM(S43,IMPRODUCT(U43,IMEXP(IMPRODUCT("0-2i",V43)))),IMSUM(1,IMPRODUCT(S43,IMPRODUCT(U43,IMEXP(IMPRODUCT("0-2i",V43))))))</f>
        <v>-0.792098219121785-0.165682769164541i</v>
      </c>
      <c r="Y43" s="1">
        <f>ATAN(IMABS(W43)/IMABS(X43))</f>
        <v>0.28545295496609113</v>
      </c>
      <c r="Z43" s="1">
        <f>IMAGINARY(IMLN(IMDIV(IMDIV(W43,X43),Y43)))</f>
        <v>-1.93100608726508</v>
      </c>
      <c r="AA43" s="1">
        <f t="shared" si="0"/>
        <v>0</v>
      </c>
      <c r="AB43" s="1">
        <f t="shared" si="1"/>
        <v>360</v>
      </c>
      <c r="AC43" s="1">
        <f>DEGREES(IMABS(Y43))</f>
        <v>16.355249569094976</v>
      </c>
      <c r="AD43" s="1">
        <f t="shared" si="2"/>
        <v>249.3615009856402</v>
      </c>
    </row>
    <row r="44" spans="1:30" ht="14.25">
      <c r="A44" s="4">
        <v>1</v>
      </c>
      <c r="B44" s="5">
        <v>0</v>
      </c>
      <c r="C44">
        <v>1.453858118811881</v>
      </c>
      <c r="D44" s="5">
        <v>0</v>
      </c>
      <c r="E44" s="4">
        <v>3.718</v>
      </c>
      <c r="F44" s="4">
        <v>-0.0082</v>
      </c>
      <c r="G44" s="4">
        <v>70</v>
      </c>
      <c r="H44" s="4">
        <v>7700</v>
      </c>
      <c r="I44" s="1">
        <f>IMABS(IMDIV(H44,IMPRODUCT(IMPRODUCT("2+0i",P44),L44)))</f>
        <v>3470.46720605073</v>
      </c>
      <c r="J44" s="1">
        <v>3037</v>
      </c>
      <c r="K44" s="1" t="str">
        <f>COMPLEX(A44,B44)</f>
        <v>1</v>
      </c>
      <c r="L44" s="1" t="str">
        <f>COMPLEX(C44,D44)</f>
        <v>1.45385811881188</v>
      </c>
      <c r="M44" s="1" t="str">
        <f>COMPLEX(E44,F44)</f>
        <v>3.718-8.2E-003i</v>
      </c>
      <c r="N44" s="1" t="str">
        <f>COMPLEX(RADIANS(G44),0)</f>
        <v>1.22173047639603</v>
      </c>
      <c r="O44" s="1" t="str">
        <f>IMSQRT(IMSUB("1.0-0i",IMPRODUCT(IMSIN(N44),IMSIN(N44))))</f>
        <v>0.34202014332567</v>
      </c>
      <c r="P44" s="1" t="str">
        <f>IMDIV(IMSQRT(IMSUB(IMPRODUCT(L44,L44),IMPRODUCT(IMPRODUCT(K44,K44),IMSIN(N44)^2))),L44)</f>
        <v>0.763046067628566</v>
      </c>
      <c r="Q44" s="1" t="str">
        <f>IMDIV(IMSQRT(IMSUB(IMPRODUCT(M44,M44),IMPRODUCT(IMPRODUCT(K44,K44),IMSIN(N44)^2))),M44)</f>
        <v>0.967534353430909-1.45608493946357E-004i</v>
      </c>
      <c r="R44" s="1" t="str">
        <f>IMDIV(IMSUB(IMPRODUCT(L44,O44),IMPRODUCT(K44,P44)),IMSUM(IMPRODUCT(L44,O44),IMPRODUCT(K44,P44)))</f>
        <v>-0.210900893324749</v>
      </c>
      <c r="S44" s="1" t="str">
        <f>IMDIV(IMSUB(IMPRODUCT(K44,O44),IMPRODUCT(L44,P44)),IMSUM(IMPRODUCT(K44,O44),IMPRODUCT(L44,P44)))</f>
        <v>-0.528696909457522</v>
      </c>
      <c r="T44" s="1" t="str">
        <f>IMDIV(IMSUB(IMPRODUCT(M44,P44),IMPRODUCT(L44,Q44)),IMSUM(IMPRODUCT(M44,P44),IMPRODUCT(L44,Q44)))</f>
        <v>0.337056338187247-9.10764323123103E-004i</v>
      </c>
      <c r="U44" s="1" t="str">
        <f>IMDIV(IMSUB(IMPRODUCT(L44,P44),IMPRODUCT(M44,Q44)),IMSUM(IMPRODUCT(L44,P44),IMPRODUCT(M44,Q44)))</f>
        <v>-0.528600345249466+8.48837877174042E-004i</v>
      </c>
      <c r="V44" s="1" t="str">
        <f>IMPRODUCT(2*PI()*J44/H44,IMPRODUCT(L44,P44))</f>
        <v>2.74920243370043</v>
      </c>
      <c r="W44" s="1" t="str">
        <f>IMDIV(IMSUM(R44,IMPRODUCT(T44,IMEXP(IMPRODUCT("0-2i",V44)))),IMSUM(1,IMPRODUCT(R44,IMPRODUCT(T44,IMEXP(IMPRODUCT("0-2i",V44))))))</f>
        <v>1.64797781643424E-002+0.251028575688631i</v>
      </c>
      <c r="X44" s="1" t="str">
        <f>IMDIV(IMSUM(S44,IMPRODUCT(U44,IMEXP(IMPRODUCT("0-2i",V44)))),IMSUM(1,IMPRODUCT(S44,IMPRODUCT(U44,IMEXP(IMPRODUCT("0-2i",V44))))))</f>
        <v>-0.783973853976203-0.182266643562196i</v>
      </c>
      <c r="Y44" s="1">
        <f>ATAN(IMABS(W44)/IMABS(X44))</f>
        <v>0.3029336475627273</v>
      </c>
      <c r="Z44" s="1">
        <f>IMAGINARY(IMLN(IMDIV(IMDIV(W44,X44),Y44)))</f>
        <v>-1.86478394676872</v>
      </c>
      <c r="AA44" s="1">
        <f t="shared" si="0"/>
        <v>0</v>
      </c>
      <c r="AB44" s="1">
        <f t="shared" si="1"/>
        <v>360</v>
      </c>
      <c r="AC44" s="1">
        <f>DEGREES(IMABS(Y44))</f>
        <v>17.35681947784781</v>
      </c>
      <c r="AD44" s="1">
        <f t="shared" si="2"/>
        <v>253.155750146404</v>
      </c>
    </row>
    <row r="45" spans="1:30" ht="14.25">
      <c r="A45" s="4">
        <v>1</v>
      </c>
      <c r="B45" s="5">
        <v>0</v>
      </c>
      <c r="C45">
        <v>1.45367</v>
      </c>
      <c r="D45" s="5">
        <v>0</v>
      </c>
      <c r="E45" s="4">
        <v>3.71</v>
      </c>
      <c r="F45" s="4">
        <v>-0.0076</v>
      </c>
      <c r="G45" s="4">
        <v>70</v>
      </c>
      <c r="H45" s="4">
        <v>7800</v>
      </c>
      <c r="I45" s="1">
        <f>IMABS(IMDIV(H45,IMPRODUCT(IMPRODUCT("2+0i",P45),L45)))</f>
        <v>3516.31968752553</v>
      </c>
      <c r="J45" s="1">
        <v>3038</v>
      </c>
      <c r="K45" s="1" t="str">
        <f>COMPLEX(A45,B45)</f>
        <v>1</v>
      </c>
      <c r="L45" s="1" t="str">
        <f>COMPLEX(C45,D45)</f>
        <v>1.45367</v>
      </c>
      <c r="M45" s="1" t="str">
        <f>COMPLEX(E45,F45)</f>
        <v>3.71-7.6E-003i</v>
      </c>
      <c r="N45" s="1" t="str">
        <f>COMPLEX(RADIANS(G45),0)</f>
        <v>1.22173047639603</v>
      </c>
      <c r="O45" s="1" t="str">
        <f>IMSQRT(IMSUB("1.0-0i",IMPRODUCT(IMSIN(N45),IMSIN(N45))))</f>
        <v>0.34202014332567</v>
      </c>
      <c r="P45" s="1" t="str">
        <f>IMDIV(IMSQRT(IMSUB(IMPRODUCT(L45,L45),IMPRODUCT(IMPRODUCT(K45,K45),IMSIN(N45)^2))),L45)</f>
        <v>0.762975209204854</v>
      </c>
      <c r="Q45" s="1" t="str">
        <f>IMDIV(IMSQRT(IMSUB(IMPRODUCT(M45,M45),IMPRODUCT(IMPRODUCT(K45,K45),IMSIN(N45)^2))),M45)</f>
        <v>0.96739175890235-1.35849319724436E-004i</v>
      </c>
      <c r="R45" s="1" t="str">
        <f>IMDIV(IMSUB(IMPRODUCT(L45,O45),IMPRODUCT(K45,P45)),IMSUM(IMPRODUCT(L45,O45),IMPRODUCT(K45,P45)))</f>
        <v>-0.210918347904547</v>
      </c>
      <c r="S45" s="1" t="str">
        <f>IMDIV(IMSUB(IMPRODUCT(K45,O45),IMPRODUCT(L45,P45)),IMSUM(IMPRODUCT(K45,O45),IMPRODUCT(L45,P45)))</f>
        <v>-0.528616834944149</v>
      </c>
      <c r="T45" s="1" t="str">
        <f>IMDIV(IMSUB(IMPRODUCT(M45,P45),IMPRODUCT(L45,Q45)),IMSUM(IMPRODUCT(M45,P45),IMPRODUCT(L45,Q45)))</f>
        <v>0.336182720614434-8.46218621879442E-004i</v>
      </c>
      <c r="U45" s="1" t="str">
        <f>IMDIV(IMSUB(IMPRODUCT(L45,P45),IMPRODUCT(M45,Q45)),IMSUM(IMPRODUCT(L45,P45),IMPRODUCT(M45,Q45)))</f>
        <v>-0.52785064648604+7.89523564176499E-004i</v>
      </c>
      <c r="V45" s="1" t="str">
        <f>IMPRODUCT(2*PI()*J45/H45,IMPRODUCT(L45,P45))</f>
        <v>2.71424652185766</v>
      </c>
      <c r="W45" s="1" t="str">
        <f>IMDIV(IMSUM(R45,IMPRODUCT(T45,IMEXP(IMPRODUCT("0-2i",V45)))),IMSUM(1,IMPRODUCT(R45,IMPRODUCT(T45,IMEXP(IMPRODUCT("0-2i",V45))))))</f>
        <v>-3.93180202761616E-003+0.265221425458996i</v>
      </c>
      <c r="X45" s="1" t="str">
        <f>IMDIV(IMSUM(S45,IMPRODUCT(U45,IMEXP(IMPRODUCT("0-2i",V45)))),IMSUM(1,IMPRODUCT(S45,IMPRODUCT(U45,IMEXP(IMPRODUCT("0-2i",V45))))))</f>
        <v>-0.775179110395436-0.198328815978252i</v>
      </c>
      <c r="Y45" s="1">
        <f>ATAN(IMABS(W45)/IMABS(X45))</f>
        <v>0.3201013080812676</v>
      </c>
      <c r="Z45" s="1">
        <f>IMAGINARY(IMLN(IMDIV(IMDIV(W45,X45),Y45)))</f>
        <v>-1.80644881315098</v>
      </c>
      <c r="AA45" s="1">
        <f t="shared" si="0"/>
        <v>0</v>
      </c>
      <c r="AB45" s="1">
        <f t="shared" si="1"/>
        <v>360</v>
      </c>
      <c r="AC45" s="1">
        <f>DEGREES(IMABS(Y45))</f>
        <v>18.340453969673543</v>
      </c>
      <c r="AD45" s="1">
        <f t="shared" si="2"/>
        <v>256.4981071000322</v>
      </c>
    </row>
    <row r="46" spans="1:30" ht="14.25">
      <c r="A46" s="4">
        <v>1</v>
      </c>
      <c r="B46" s="5">
        <v>0</v>
      </c>
      <c r="C46">
        <v>1.4534943243243243</v>
      </c>
      <c r="D46" s="5">
        <v>0</v>
      </c>
      <c r="E46" s="4">
        <v>3.702</v>
      </c>
      <c r="F46" s="4">
        <v>-0.0071</v>
      </c>
      <c r="G46" s="4">
        <v>70</v>
      </c>
      <c r="H46" s="4">
        <v>7900</v>
      </c>
      <c r="I46" s="1">
        <f>IMABS(IMDIV(H46,IMPRODUCT(IMPRODUCT("2+0i",P46),L46)))</f>
        <v>3562.14023747192</v>
      </c>
      <c r="J46" s="1">
        <v>3039</v>
      </c>
      <c r="K46" s="1" t="str">
        <f>COMPLEX(A46,B46)</f>
        <v>1</v>
      </c>
      <c r="L46" s="1" t="str">
        <f>COMPLEX(C46,D46)</f>
        <v>1.45349432432432</v>
      </c>
      <c r="M46" s="1" t="str">
        <f>COMPLEX(E46,F46)</f>
        <v>3.702-7.1E-003i</v>
      </c>
      <c r="N46" s="1" t="str">
        <f>COMPLEX(RADIANS(G46),0)</f>
        <v>1.22173047639603</v>
      </c>
      <c r="O46" s="1" t="str">
        <f>IMSQRT(IMSUB("1.0-0i",IMPRODUCT(IMSIN(N46),IMSIN(N46))))</f>
        <v>0.34202014332567</v>
      </c>
      <c r="P46" s="1" t="str">
        <f>IMDIV(IMSQRT(IMSUB(IMPRODUCT(L46,L46),IMPRODUCT(IMPRODUCT(K46,K46),IMSIN(N46)^2))),L46)</f>
        <v>0.762909006927538</v>
      </c>
      <c r="Q46" s="1" t="str">
        <f>IMDIV(IMSQRT(IMSUB(IMPRODUCT(M46,M46),IMPRODUCT(IMPRODUCT(K46,K46),IMSIN(N46)^2))),M46)</f>
        <v>0.967248232840542-1.27755497793767E-004i</v>
      </c>
      <c r="R46" s="1" t="str">
        <f>IMDIV(IMSUB(IMPRODUCT(L46,O46),IMPRODUCT(K46,P46)),IMSUM(IMPRODUCT(L46,O46),IMPRODUCT(K46,P46)))</f>
        <v>-0.210934632049924</v>
      </c>
      <c r="S46" s="1" t="str">
        <f>IMDIV(IMSUB(IMPRODUCT(K46,O46),IMPRODUCT(L46,P46)),IMSUM(IMPRODUCT(K46,O46),IMPRODUCT(L46,P46)))</f>
        <v>-0.528542025673589</v>
      </c>
      <c r="T46" s="1" t="str">
        <f>IMDIV(IMSUB(IMPRODUCT(M46,P46),IMPRODUCT(L46,Q46)),IMSUM(IMPRODUCT(M46,P46),IMPRODUCT(L46,Q46)))</f>
        <v>0.335305853542695-7.92510845508843E-004i</v>
      </c>
      <c r="U46" s="1" t="str">
        <f>IMDIV(IMSUB(IMPRODUCT(L46,P46),IMPRODUCT(M46,Q46)),IMSUM(IMPRODUCT(L46,P46),IMPRODUCT(M46,Q46)))</f>
        <v>-0.527092847426043+7.40213949024332E-004i</v>
      </c>
      <c r="V46" s="1" t="str">
        <f>IMPRODUCT(2*PI()*J46/H46,IMPRODUCT(L46,P46))</f>
        <v>2.68021454456693</v>
      </c>
      <c r="W46" s="1" t="str">
        <f>IMDIV(IMSUM(R46,IMPRODUCT(T46,IMEXP(IMPRODUCT("0-2i",V46)))),IMSUM(1,IMPRODUCT(R46,IMPRODUCT(T46,IMEXP(IMPRODUCT("0-2i",V46))))))</f>
        <v>-2.45671087099262E-002+0.277345188849008i</v>
      </c>
      <c r="X46" s="1" t="str">
        <f>IMDIV(IMSUM(S46,IMPRODUCT(U46,IMEXP(IMPRODUCT("0-2i",V46)))),IMSUM(1,IMPRODUCT(S46,IMPRODUCT(U46,IMEXP(IMPRODUCT("0-2i",V46))))))</f>
        <v>-0.765739650790979-0.213858727677516i</v>
      </c>
      <c r="Y46" s="1">
        <f>ATAN(IMABS(W46)/IMABS(X46))</f>
        <v>0.33686105858687077</v>
      </c>
      <c r="Z46" s="1">
        <f>IMAGINARY(IMLN(IMDIV(IMDIV(W46,X46),Y46)))</f>
        <v>-1.75479188503146</v>
      </c>
      <c r="AA46" s="1">
        <f t="shared" si="0"/>
        <v>0</v>
      </c>
      <c r="AB46" s="1">
        <f t="shared" si="1"/>
        <v>360</v>
      </c>
      <c r="AC46" s="1">
        <f>DEGREES(IMABS(Y46))</f>
        <v>19.300716939336855</v>
      </c>
      <c r="AD46" s="1">
        <f t="shared" si="2"/>
        <v>259.4578310638914</v>
      </c>
    </row>
    <row r="47" spans="1:30" ht="14.25">
      <c r="A47" s="4">
        <v>1</v>
      </c>
      <c r="B47" s="5">
        <v>0</v>
      </c>
      <c r="C47">
        <v>1.453324694589878</v>
      </c>
      <c r="D47" s="5">
        <v>0</v>
      </c>
      <c r="E47" s="4">
        <v>3.694</v>
      </c>
      <c r="F47" s="4">
        <v>-0.0065</v>
      </c>
      <c r="G47" s="4">
        <v>70</v>
      </c>
      <c r="H47" s="4">
        <v>8000</v>
      </c>
      <c r="I47" s="1">
        <f>IMABS(IMDIV(H47,IMPRODUCT(IMPRODUCT("2+0i",P47),L47)))</f>
        <v>3607.95409328255</v>
      </c>
      <c r="J47" s="1">
        <v>3040</v>
      </c>
      <c r="K47" s="1" t="str">
        <f>COMPLEX(A47,B47)</f>
        <v>1</v>
      </c>
      <c r="L47" s="1" t="str">
        <f>COMPLEX(C47,D47)</f>
        <v>1.45332469458988</v>
      </c>
      <c r="M47" s="1" t="str">
        <f>COMPLEX(E47,F47)</f>
        <v>3.694-6.5E-003i</v>
      </c>
      <c r="N47" s="1" t="str">
        <f>COMPLEX(RADIANS(G47),0)</f>
        <v>1.22173047639603</v>
      </c>
      <c r="O47" s="1" t="str">
        <f>IMSQRT(IMSUB("1.0-0i",IMPRODUCT(IMSIN(N47),IMSIN(N47))))</f>
        <v>0.34202014332567</v>
      </c>
      <c r="P47" s="1" t="str">
        <f>IMDIV(IMSQRT(IMSUB(IMPRODUCT(L47,L47),IMPRODUCT(IMPRODUCT(K47,K47),IMSIN(N47)^2))),L47)</f>
        <v>0.762845054786789</v>
      </c>
      <c r="Q47" s="1" t="str">
        <f>IMDIV(IMSQRT(IMSUB(IMPRODUCT(M47,M47),IMPRODUCT(IMPRODUCT(K47,K47),IMSIN(N47)^2))),M47)</f>
        <v>0.967103745082472-1.17738517141116E-004i</v>
      </c>
      <c r="R47" s="1" t="str">
        <f>IMDIV(IMSUB(IMPRODUCT(L47,O47),IMPRODUCT(K47,P47)),IMSUM(IMPRODUCT(L47,O47),IMPRODUCT(K47,P47)))</f>
        <v>-0.210950341183464</v>
      </c>
      <c r="S47" s="1" t="str">
        <f>IMDIV(IMSUB(IMPRODUCT(K47,O47),IMPRODUCT(L47,P47)),IMSUM(IMPRODUCT(K47,O47),IMPRODUCT(L47,P47)))</f>
        <v>-0.528469762289539</v>
      </c>
      <c r="T47" s="1" t="str">
        <f>IMDIV(IMSUB(IMPRODUCT(M47,P47),IMPRODUCT(L47,Q47)),IMSUM(IMPRODUCT(M47,P47),IMPRODUCT(L47,Q47)))</f>
        <v>0.334426230326689-7.2734254133659E-004i</v>
      </c>
      <c r="U47" s="1" t="str">
        <f>IMDIV(IMSUB(IMPRODUCT(L47,P47),IMPRODUCT(M47,Q47)),IMSUM(IMPRODUCT(L47,P47),IMPRODUCT(M47,Q47)))</f>
        <v>-0.526329573079968+6.80087570649022E-004i</v>
      </c>
      <c r="V47" s="1" t="str">
        <f>IMPRODUCT(2*PI()*J47/H47,IMPRODUCT(L47,P47))</f>
        <v>2.64705188037021</v>
      </c>
      <c r="W47" s="1" t="str">
        <f>IMDIV(IMSUM(R47,IMPRODUCT(T47,IMEXP(IMPRODUCT("0-2i",V47)))),IMSUM(1,IMPRODUCT(R47,IMPRODUCT(T47,IMEXP(IMPRODUCT("0-2i",V47))))))</f>
        <v>-4.5274794928838E-002+0.287538516488943i</v>
      </c>
      <c r="X47" s="1" t="str">
        <f>IMDIV(IMSUM(S47,IMPRODUCT(U47,IMEXP(IMPRODUCT("0-2i",V47)))),IMSUM(1,IMPRODUCT(S47,IMPRODUCT(U47,IMEXP(IMPRODUCT("0-2i",V47))))))</f>
        <v>-0.755662578483986-0.228872017532677i</v>
      </c>
      <c r="Y47" s="1">
        <f>ATAN(IMABS(W47)/IMABS(X47))</f>
        <v>0.3532020201849234</v>
      </c>
      <c r="Z47" s="1">
        <f>IMAGINARY(IMLN(IMDIV(IMDIV(W47,X47),Y47)))</f>
        <v>-1.70871528463687</v>
      </c>
      <c r="AA47" s="1">
        <f t="shared" si="0"/>
        <v>0</v>
      </c>
      <c r="AB47" s="1">
        <f t="shared" si="1"/>
        <v>360</v>
      </c>
      <c r="AC47" s="1">
        <f>DEGREES(IMABS(Y47))</f>
        <v>20.236985072090626</v>
      </c>
      <c r="AD47" s="1">
        <f t="shared" si="2"/>
        <v>262.0978258008122</v>
      </c>
    </row>
    <row r="48" spans="1:8" ht="14.25">
      <c r="A48" s="4"/>
      <c r="B48" s="5"/>
      <c r="C48" s="4"/>
      <c r="D48" s="5"/>
      <c r="E48" s="4"/>
      <c r="F48" s="4"/>
      <c r="G48" s="4"/>
      <c r="H48" s="4"/>
    </row>
    <row r="49" spans="1:8" ht="14.25">
      <c r="A49" s="4"/>
      <c r="B49" s="5"/>
      <c r="C49" s="4"/>
      <c r="D49" s="5"/>
      <c r="E49" s="4"/>
      <c r="F49" s="4"/>
      <c r="G49" s="4"/>
      <c r="H49" s="4"/>
    </row>
    <row r="50" spans="1:8" ht="14.25">
      <c r="A50" s="4"/>
      <c r="B50" s="5"/>
      <c r="C50" s="4"/>
      <c r="D50" s="5"/>
      <c r="E50" s="4"/>
      <c r="F50" s="4"/>
      <c r="G50" s="4"/>
      <c r="H50" s="4"/>
    </row>
    <row r="51" spans="1:8" ht="14.25">
      <c r="A51" s="4"/>
      <c r="B51" s="5"/>
      <c r="C51" s="4"/>
      <c r="D51" s="5"/>
      <c r="E51" s="4"/>
      <c r="F51" s="4"/>
      <c r="G51" s="4"/>
      <c r="H51" s="4"/>
    </row>
    <row r="52" spans="1:8" ht="14.25">
      <c r="A52" s="4"/>
      <c r="B52" s="5"/>
      <c r="C52" s="4"/>
      <c r="D52" s="5"/>
      <c r="E52" s="4"/>
      <c r="F52" s="4"/>
      <c r="G52" s="4"/>
      <c r="H52" s="4"/>
    </row>
    <row r="53" spans="1:8" ht="14.25">
      <c r="A53" s="4"/>
      <c r="B53" s="5"/>
      <c r="C53" s="4"/>
      <c r="D53" s="5"/>
      <c r="E53" s="4"/>
      <c r="F53" s="4"/>
      <c r="G53" s="4"/>
      <c r="H53" s="4"/>
    </row>
    <row r="54" spans="1:8" ht="14.25">
      <c r="A54" s="4"/>
      <c r="B54" s="5"/>
      <c r="C54" s="4"/>
      <c r="D54" s="5"/>
      <c r="E54" s="4"/>
      <c r="F54" s="4"/>
      <c r="G54" s="4"/>
      <c r="H54" s="4"/>
    </row>
    <row r="55" spans="1:8" ht="14.25">
      <c r="A55" s="4"/>
      <c r="B55" s="5"/>
      <c r="C55" s="4"/>
      <c r="D55" s="5"/>
      <c r="E55" s="4"/>
      <c r="F55" s="4"/>
      <c r="G55" s="4"/>
      <c r="H55" s="4"/>
    </row>
    <row r="56" spans="1:8" ht="14.25">
      <c r="A56" s="4"/>
      <c r="B56" s="5"/>
      <c r="C56" s="4"/>
      <c r="D56" s="5"/>
      <c r="E56" s="4"/>
      <c r="F56" s="4"/>
      <c r="G56" s="4"/>
      <c r="H56" s="4"/>
    </row>
    <row r="57" spans="1:8" ht="14.25">
      <c r="A57" s="4"/>
      <c r="B57" s="5"/>
      <c r="C57" s="4"/>
      <c r="D57" s="5"/>
      <c r="E57" s="4"/>
      <c r="F57" s="4"/>
      <c r="G57" s="4"/>
      <c r="H57" s="4"/>
    </row>
    <row r="58" spans="1:8" ht="14.25">
      <c r="A58" s="4"/>
      <c r="B58" s="5"/>
      <c r="C58" s="4"/>
      <c r="D58" s="5"/>
      <c r="E58" s="4"/>
      <c r="F58" s="4"/>
      <c r="G58" s="4"/>
      <c r="H58" s="4"/>
    </row>
    <row r="59" spans="1:8" ht="14.25">
      <c r="A59" s="4"/>
      <c r="B59" s="5"/>
      <c r="C59" s="4"/>
      <c r="D59" s="5"/>
      <c r="E59" s="4"/>
      <c r="F59" s="4"/>
      <c r="G59" s="4"/>
      <c r="H59" s="4"/>
    </row>
    <row r="60" spans="1:8" ht="14.25">
      <c r="A60" s="4"/>
      <c r="B60" s="5"/>
      <c r="C60" s="4"/>
      <c r="D60" s="5"/>
      <c r="E60" s="4"/>
      <c r="F60" s="4"/>
      <c r="G60" s="4"/>
      <c r="H60" s="4"/>
    </row>
    <row r="61" spans="1:8" ht="14.25">
      <c r="A61" s="4"/>
      <c r="B61" s="5"/>
      <c r="C61" s="4"/>
      <c r="D61" s="5"/>
      <c r="E61" s="4"/>
      <c r="F61" s="4"/>
      <c r="G61" s="4"/>
      <c r="H61" s="4"/>
    </row>
    <row r="62" spans="1:8" ht="14.25">
      <c r="A62" s="4"/>
      <c r="B62" s="5"/>
      <c r="C62" s="4"/>
      <c r="D62" s="5"/>
      <c r="E62" s="4"/>
      <c r="F62" s="4"/>
      <c r="G62" s="4"/>
      <c r="H62" s="4"/>
    </row>
    <row r="63" spans="1:8" ht="14.25">
      <c r="A63" s="4"/>
      <c r="B63" s="5"/>
      <c r="C63" s="4"/>
      <c r="D63" s="5"/>
      <c r="E63" s="4"/>
      <c r="F63" s="4"/>
      <c r="G63" s="4"/>
      <c r="H63" s="4"/>
    </row>
    <row r="64" spans="1:8" ht="14.25">
      <c r="A64" s="4"/>
      <c r="B64" s="5"/>
      <c r="C64" s="4"/>
      <c r="D64" s="5"/>
      <c r="E64" s="4"/>
      <c r="F64" s="4"/>
      <c r="G64" s="4"/>
      <c r="H64" s="4"/>
    </row>
    <row r="65" spans="1:8" ht="14.25">
      <c r="A65" s="4"/>
      <c r="B65" s="5"/>
      <c r="C65" s="4"/>
      <c r="D65" s="5"/>
      <c r="E65" s="4"/>
      <c r="F65" s="4"/>
      <c r="G65" s="4"/>
      <c r="H65" s="4"/>
    </row>
    <row r="66" spans="1:8" ht="14.25">
      <c r="A66" s="4"/>
      <c r="B66" s="5"/>
      <c r="C66" s="4"/>
      <c r="D66" s="5"/>
      <c r="E66" s="4"/>
      <c r="F66" s="4"/>
      <c r="G66" s="4"/>
      <c r="H66" s="4"/>
    </row>
    <row r="67" spans="1:8" ht="14.25">
      <c r="A67" s="4"/>
      <c r="B67" s="5"/>
      <c r="C67" s="4"/>
      <c r="D67" s="5"/>
      <c r="E67" s="4"/>
      <c r="F67" s="4"/>
      <c r="G67" s="4"/>
      <c r="H67" s="4"/>
    </row>
    <row r="68" spans="1:8" ht="14.25">
      <c r="A68" s="4"/>
      <c r="B68" s="5"/>
      <c r="C68" s="4"/>
      <c r="D68" s="5"/>
      <c r="E68" s="4"/>
      <c r="F68" s="4"/>
      <c r="G68" s="4"/>
      <c r="H68" s="4"/>
    </row>
    <row r="69" spans="1:8" ht="14.25">
      <c r="A69" s="4"/>
      <c r="B69" s="5"/>
      <c r="C69" s="4"/>
      <c r="D69" s="5"/>
      <c r="E69" s="4"/>
      <c r="F69" s="4"/>
      <c r="G69" s="4"/>
      <c r="H69" s="4"/>
    </row>
    <row r="70" spans="1:8" ht="14.25">
      <c r="A70" s="4"/>
      <c r="B70" s="5"/>
      <c r="C70" s="4"/>
      <c r="D70" s="5"/>
      <c r="E70" s="4"/>
      <c r="F70" s="4"/>
      <c r="G70" s="4"/>
      <c r="H70" s="4"/>
    </row>
    <row r="71" spans="1:8" ht="14.25">
      <c r="A71" s="4"/>
      <c r="B71" s="5"/>
      <c r="C71" s="4"/>
      <c r="D71" s="5"/>
      <c r="E71" s="4"/>
      <c r="F71" s="4"/>
      <c r="G71" s="4"/>
      <c r="H71" s="4"/>
    </row>
    <row r="72" spans="1:8" ht="14.25">
      <c r="A72" s="4"/>
      <c r="B72" s="5"/>
      <c r="C72" s="4"/>
      <c r="D72" s="5"/>
      <c r="E72" s="4"/>
      <c r="F72" s="4"/>
      <c r="G72" s="4"/>
      <c r="H72" s="4"/>
    </row>
    <row r="73" spans="1:8" ht="14.25">
      <c r="A73" s="4"/>
      <c r="B73" s="5"/>
      <c r="C73" s="4"/>
      <c r="D73" s="5"/>
      <c r="E73" s="4"/>
      <c r="F73" s="4"/>
      <c r="G73" s="4"/>
      <c r="H73" s="4"/>
    </row>
    <row r="74" spans="1:8" ht="14.25">
      <c r="A74" s="4"/>
      <c r="B74" s="5"/>
      <c r="C74" s="4"/>
      <c r="D74" s="5"/>
      <c r="E74" s="4"/>
      <c r="F74" s="4"/>
      <c r="G74" s="4"/>
      <c r="H74" s="4"/>
    </row>
    <row r="75" spans="1:8" ht="14.25">
      <c r="A75" s="4"/>
      <c r="B75" s="5"/>
      <c r="C75" s="4"/>
      <c r="D75" s="5"/>
      <c r="E75" s="4"/>
      <c r="F75" s="4"/>
      <c r="G75" s="4"/>
      <c r="H75" s="4"/>
    </row>
    <row r="76" spans="1:8" ht="14.25">
      <c r="A76" s="4"/>
      <c r="B76" s="5"/>
      <c r="C76" s="4"/>
      <c r="D76" s="5"/>
      <c r="E76" s="4"/>
      <c r="F76" s="4"/>
      <c r="G76" s="4"/>
      <c r="H76" s="4"/>
    </row>
    <row r="77" spans="1:8" ht="14.25">
      <c r="A77" s="4"/>
      <c r="B77" s="5"/>
      <c r="C77" s="4"/>
      <c r="D77" s="5"/>
      <c r="E77" s="4"/>
      <c r="F77" s="4"/>
      <c r="G77" s="4"/>
      <c r="H77" s="4"/>
    </row>
    <row r="78" spans="1:8" ht="14.25">
      <c r="A78" s="4"/>
      <c r="B78" s="5"/>
      <c r="C78" s="4"/>
      <c r="D78" s="5"/>
      <c r="E78" s="4"/>
      <c r="F78" s="4"/>
      <c r="G78" s="4"/>
      <c r="H78" s="4"/>
    </row>
    <row r="79" spans="1:8" ht="14.25">
      <c r="A79" s="4"/>
      <c r="B79" s="5"/>
      <c r="C79" s="4"/>
      <c r="D79" s="5"/>
      <c r="E79" s="4"/>
      <c r="F79" s="4"/>
      <c r="G79" s="4"/>
      <c r="H79" s="4"/>
    </row>
    <row r="80" spans="1:8" ht="14.25">
      <c r="A80" s="4"/>
      <c r="B80" s="5"/>
      <c r="C80" s="4"/>
      <c r="D80" s="5"/>
      <c r="E80" s="4"/>
      <c r="F80" s="4"/>
      <c r="G80" s="4"/>
      <c r="H80" s="4"/>
    </row>
    <row r="81" spans="1:8" ht="14.25">
      <c r="A81" s="4"/>
      <c r="B81" s="5"/>
      <c r="C81" s="4"/>
      <c r="D81" s="5"/>
      <c r="E81" s="4"/>
      <c r="F81" s="4"/>
      <c r="G81" s="4"/>
      <c r="H81" s="4"/>
    </row>
    <row r="82" spans="1:8" ht="14.25">
      <c r="A82" s="4"/>
      <c r="B82" s="5"/>
      <c r="C82" s="4"/>
      <c r="D82" s="5"/>
      <c r="E82" s="4"/>
      <c r="F82" s="4"/>
      <c r="G82" s="4"/>
      <c r="H82" s="4"/>
    </row>
    <row r="83" spans="1:8" ht="14.25">
      <c r="A83" s="4"/>
      <c r="B83" s="5"/>
      <c r="C83" s="4"/>
      <c r="D83" s="5"/>
      <c r="E83" s="4"/>
      <c r="F83" s="4"/>
      <c r="G83" s="4"/>
      <c r="H83" s="4"/>
    </row>
    <row r="84" spans="1:8" ht="14.25">
      <c r="A84" s="4"/>
      <c r="B84" s="5"/>
      <c r="C84" s="4"/>
      <c r="D84" s="5"/>
      <c r="E84" s="4"/>
      <c r="F84" s="4"/>
      <c r="G84" s="4"/>
      <c r="H84" s="4"/>
    </row>
    <row r="85" spans="1:8" ht="14.25">
      <c r="A85" s="4"/>
      <c r="B85" s="5"/>
      <c r="C85" s="4"/>
      <c r="D85" s="5"/>
      <c r="E85" s="4"/>
      <c r="F85" s="4"/>
      <c r="G85" s="4"/>
      <c r="H85" s="4"/>
    </row>
    <row r="86" spans="1:8" ht="14.25">
      <c r="A86" s="4"/>
      <c r="B86" s="5"/>
      <c r="C86" s="4"/>
      <c r="D86" s="5"/>
      <c r="E86" s="4"/>
      <c r="F86" s="4"/>
      <c r="G86" s="4"/>
      <c r="H86" s="4"/>
    </row>
    <row r="87" spans="1:8" ht="14.25">
      <c r="A87" s="4"/>
      <c r="B87" s="5"/>
      <c r="C87" s="4"/>
      <c r="D87" s="5"/>
      <c r="E87" s="4"/>
      <c r="F87" s="4"/>
      <c r="G87" s="4"/>
      <c r="H87" s="4"/>
    </row>
    <row r="88" spans="1:8" ht="14.25">
      <c r="A88" s="4"/>
      <c r="B88" s="5"/>
      <c r="C88" s="4"/>
      <c r="D88" s="5"/>
      <c r="E88" s="4"/>
      <c r="F88" s="4"/>
      <c r="G88" s="4"/>
      <c r="H88" s="4"/>
    </row>
    <row r="89" spans="1:8" ht="14.25">
      <c r="A89" s="4"/>
      <c r="B89" s="5"/>
      <c r="C89" s="4"/>
      <c r="D89" s="5"/>
      <c r="E89" s="4"/>
      <c r="F89" s="4"/>
      <c r="G89" s="4"/>
      <c r="H89" s="4"/>
    </row>
    <row r="90" spans="1:8" ht="14.25">
      <c r="A90" s="4"/>
      <c r="B90" s="5"/>
      <c r="C90" s="4"/>
      <c r="D90" s="5"/>
      <c r="E90" s="4"/>
      <c r="F90" s="4"/>
      <c r="G90" s="4"/>
      <c r="H90" s="4"/>
    </row>
    <row r="91" spans="1:8" ht="14.25">
      <c r="A91" s="4"/>
      <c r="B91" s="5"/>
      <c r="C91" s="4"/>
      <c r="D91" s="5"/>
      <c r="E91" s="4"/>
      <c r="F91" s="4"/>
      <c r="G91" s="4"/>
      <c r="H91" s="4"/>
    </row>
    <row r="92" spans="1:8" ht="14.25">
      <c r="A92" s="4"/>
      <c r="B92" s="5"/>
      <c r="C92" s="4"/>
      <c r="D92" s="5"/>
      <c r="E92" s="4"/>
      <c r="F92" s="4"/>
      <c r="G92" s="4"/>
      <c r="H92" s="4"/>
    </row>
    <row r="93" spans="1:8" ht="14.25">
      <c r="A93" s="4"/>
      <c r="B93" s="5"/>
      <c r="C93" s="4"/>
      <c r="D93" s="5"/>
      <c r="E93" s="4"/>
      <c r="F93" s="4"/>
      <c r="G93" s="4"/>
      <c r="H93" s="4"/>
    </row>
    <row r="94" spans="1:8" ht="14.25">
      <c r="A94" s="4"/>
      <c r="B94" s="5"/>
      <c r="C94" s="4"/>
      <c r="D94" s="5"/>
      <c r="E94" s="4"/>
      <c r="F94" s="4"/>
      <c r="G94" s="4"/>
      <c r="H94" s="4"/>
    </row>
    <row r="95" spans="1:8" ht="14.25">
      <c r="A95" s="4"/>
      <c r="B95" s="5"/>
      <c r="C95" s="4"/>
      <c r="D95" s="5"/>
      <c r="E95" s="4"/>
      <c r="F95" s="4"/>
      <c r="G95" s="4"/>
      <c r="H95" s="4"/>
    </row>
    <row r="96" spans="1:8" ht="14.25">
      <c r="A96" s="4"/>
      <c r="B96" s="5"/>
      <c r="C96" s="4"/>
      <c r="D96" s="5"/>
      <c r="E96" s="4"/>
      <c r="F96" s="4"/>
      <c r="G96" s="4"/>
      <c r="H96" s="4"/>
    </row>
    <row r="97" spans="1:8" ht="14.25">
      <c r="A97" s="4"/>
      <c r="B97" s="5"/>
      <c r="C97" s="4"/>
      <c r="D97" s="5"/>
      <c r="E97" s="4"/>
      <c r="F97" s="4"/>
      <c r="G97" s="4"/>
      <c r="H97" s="4"/>
    </row>
    <row r="98" spans="1:8" ht="14.25">
      <c r="A98" s="4"/>
      <c r="B98" s="5"/>
      <c r="C98" s="4"/>
      <c r="D98" s="5"/>
      <c r="E98" s="4"/>
      <c r="F98" s="4"/>
      <c r="G98" s="4"/>
      <c r="H98" s="4"/>
    </row>
    <row r="99" spans="1:8" ht="14.25">
      <c r="A99" s="4"/>
      <c r="B99" s="5"/>
      <c r="C99" s="4"/>
      <c r="D99" s="5"/>
      <c r="E99" s="4"/>
      <c r="F99" s="4"/>
      <c r="G99" s="4"/>
      <c r="H99" s="4"/>
    </row>
    <row r="100" spans="1:8" ht="14.25">
      <c r="A100" s="4"/>
      <c r="B100" s="5"/>
      <c r="C100" s="4"/>
      <c r="D100" s="5"/>
      <c r="E100" s="4"/>
      <c r="F100" s="4"/>
      <c r="G100" s="4"/>
      <c r="H100" s="4"/>
    </row>
    <row r="101" spans="1:8" ht="14.25">
      <c r="A101" s="4"/>
      <c r="B101" s="5"/>
      <c r="C101" s="4"/>
      <c r="D101" s="5"/>
      <c r="E101" s="4"/>
      <c r="F101" s="4"/>
      <c r="G101" s="4"/>
      <c r="H101" s="4"/>
    </row>
    <row r="102" spans="1:8" ht="14.25">
      <c r="A102" s="4"/>
      <c r="B102" s="5"/>
      <c r="C102" s="4"/>
      <c r="D102" s="5"/>
      <c r="E102" s="4"/>
      <c r="F102" s="4"/>
      <c r="G102" s="4"/>
      <c r="H102" s="4"/>
    </row>
    <row r="103" spans="1:8" ht="14.25">
      <c r="A103" s="4"/>
      <c r="B103" s="5"/>
      <c r="C103" s="4"/>
      <c r="D103" s="5"/>
      <c r="E103" s="4"/>
      <c r="F103" s="4"/>
      <c r="G103" s="4"/>
      <c r="H103" s="4"/>
    </row>
    <row r="104" spans="1:8" ht="14.25">
      <c r="A104" s="4"/>
      <c r="B104" s="5"/>
      <c r="C104" s="4"/>
      <c r="D104" s="5"/>
      <c r="E104" s="4"/>
      <c r="F104" s="4"/>
      <c r="G104" s="4"/>
      <c r="H104" s="4"/>
    </row>
    <row r="105" spans="1:8" ht="14.25">
      <c r="A105" s="4"/>
      <c r="B105" s="5"/>
      <c r="C105" s="4"/>
      <c r="D105" s="5"/>
      <c r="E105" s="4"/>
      <c r="F105" s="4"/>
      <c r="G105" s="4"/>
      <c r="H105" s="4"/>
    </row>
    <row r="106" spans="1:8" ht="14.25">
      <c r="A106" s="4"/>
      <c r="B106" s="5"/>
      <c r="C106" s="4"/>
      <c r="D106" s="5"/>
      <c r="E106" s="4"/>
      <c r="F106" s="4"/>
      <c r="G106" s="4"/>
      <c r="H106" s="4"/>
    </row>
    <row r="107" spans="1:8" ht="14.25">
      <c r="A107" s="4"/>
      <c r="B107" s="5"/>
      <c r="C107" s="4"/>
      <c r="D107" s="5"/>
      <c r="E107" s="4"/>
      <c r="F107" s="4"/>
      <c r="G107" s="4"/>
      <c r="H107" s="4"/>
    </row>
    <row r="108" spans="1:8" ht="14.25">
      <c r="A108" s="4"/>
      <c r="B108" s="5"/>
      <c r="C108" s="4"/>
      <c r="D108" s="5"/>
      <c r="E108" s="4"/>
      <c r="F108" s="4"/>
      <c r="G108" s="4"/>
      <c r="H108" s="4"/>
    </row>
    <row r="109" spans="1:8" ht="14.25">
      <c r="A109" s="4"/>
      <c r="B109" s="5"/>
      <c r="C109" s="4"/>
      <c r="D109" s="5"/>
      <c r="E109" s="4"/>
      <c r="F109" s="4"/>
      <c r="G109" s="4"/>
      <c r="H109" s="4"/>
    </row>
    <row r="110" spans="1:8" ht="14.25">
      <c r="A110" s="4"/>
      <c r="B110" s="5"/>
      <c r="C110" s="4"/>
      <c r="D110" s="5"/>
      <c r="E110" s="4"/>
      <c r="F110" s="4"/>
      <c r="G110" s="4"/>
      <c r="H110" s="4"/>
    </row>
    <row r="111" spans="1:8" ht="14.25">
      <c r="A111" s="4"/>
      <c r="B111" s="5"/>
      <c r="C111" s="4"/>
      <c r="D111" s="5"/>
      <c r="E111" s="4"/>
      <c r="F111" s="4"/>
      <c r="G111" s="4"/>
      <c r="H111" s="4"/>
    </row>
    <row r="112" spans="1:8" ht="14.25">
      <c r="A112" s="4"/>
      <c r="B112" s="5"/>
      <c r="C112" s="4"/>
      <c r="D112" s="5"/>
      <c r="E112" s="4"/>
      <c r="F112" s="4"/>
      <c r="G112" s="4"/>
      <c r="H112" s="4"/>
    </row>
    <row r="113" spans="1:8" ht="14.25">
      <c r="A113" s="4"/>
      <c r="B113" s="5"/>
      <c r="C113" s="4"/>
      <c r="D113" s="5"/>
      <c r="E113" s="4"/>
      <c r="F113" s="4"/>
      <c r="G113" s="4"/>
      <c r="H113" s="4"/>
    </row>
    <row r="114" spans="1:8" ht="14.25">
      <c r="A114" s="4"/>
      <c r="B114" s="5"/>
      <c r="C114" s="4"/>
      <c r="D114" s="5"/>
      <c r="E114" s="4"/>
      <c r="F114" s="4"/>
      <c r="G114" s="4"/>
      <c r="H114" s="4"/>
    </row>
    <row r="115" spans="1:8" ht="14.25">
      <c r="A115" s="4"/>
      <c r="B115" s="5"/>
      <c r="C115" s="4"/>
      <c r="D115" s="5"/>
      <c r="E115" s="4"/>
      <c r="F115" s="4"/>
      <c r="G115" s="4"/>
      <c r="H115" s="4"/>
    </row>
    <row r="116" spans="1:8" ht="14.25">
      <c r="A116" s="4"/>
      <c r="B116" s="5"/>
      <c r="C116" s="4"/>
      <c r="D116" s="5"/>
      <c r="E116" s="4"/>
      <c r="F116" s="4"/>
      <c r="G116" s="4"/>
      <c r="H116" s="4"/>
    </row>
    <row r="117" spans="1:8" ht="14.25">
      <c r="A117" s="4"/>
      <c r="B117" s="5"/>
      <c r="C117" s="4"/>
      <c r="D117" s="5"/>
      <c r="E117" s="4"/>
      <c r="F117" s="4"/>
      <c r="G117" s="4"/>
      <c r="H117" s="4"/>
    </row>
    <row r="118" spans="1:8" ht="14.25">
      <c r="A118" s="4"/>
      <c r="B118" s="5"/>
      <c r="C118" s="4"/>
      <c r="D118" s="5"/>
      <c r="E118" s="4"/>
      <c r="F118" s="4"/>
      <c r="G118" s="4"/>
      <c r="H118" s="4"/>
    </row>
    <row r="119" spans="1:8" ht="14.25">
      <c r="A119" s="4"/>
      <c r="B119" s="5"/>
      <c r="C119" s="4"/>
      <c r="D119" s="5"/>
      <c r="E119" s="4"/>
      <c r="F119" s="4"/>
      <c r="G119" s="4"/>
      <c r="H119" s="4"/>
    </row>
    <row r="120" spans="1:8" ht="14.25">
      <c r="A120" s="4"/>
      <c r="B120" s="5"/>
      <c r="C120" s="4"/>
      <c r="D120" s="5"/>
      <c r="E120" s="4"/>
      <c r="F120" s="4"/>
      <c r="G120" s="4"/>
      <c r="H120" s="4"/>
    </row>
    <row r="121" spans="1:8" ht="14.25">
      <c r="A121" s="4"/>
      <c r="B121" s="5"/>
      <c r="C121" s="4"/>
      <c r="D121" s="5"/>
      <c r="E121" s="4"/>
      <c r="F121" s="4"/>
      <c r="G121" s="4"/>
      <c r="H121" s="4"/>
    </row>
    <row r="122" spans="1:8" ht="14.25">
      <c r="A122" s="4"/>
      <c r="B122" s="5"/>
      <c r="C122" s="4"/>
      <c r="D122" s="5"/>
      <c r="E122" s="4"/>
      <c r="F122" s="4"/>
      <c r="G122" s="4"/>
      <c r="H122" s="4"/>
    </row>
    <row r="123" spans="1:8" ht="14.25">
      <c r="A123" s="4"/>
      <c r="B123" s="5"/>
      <c r="C123" s="4"/>
      <c r="D123" s="5"/>
      <c r="E123" s="4"/>
      <c r="F123" s="4"/>
      <c r="G123" s="4"/>
      <c r="H123" s="4"/>
    </row>
    <row r="124" spans="1:8" ht="14.25">
      <c r="A124" s="4"/>
      <c r="B124" s="5"/>
      <c r="C124" s="4"/>
      <c r="D124" s="5"/>
      <c r="E124" s="4"/>
      <c r="F124" s="4"/>
      <c r="G124" s="4"/>
      <c r="H124" s="4"/>
    </row>
    <row r="125" spans="1:8" ht="14.25">
      <c r="A125" s="4"/>
      <c r="B125" s="5"/>
      <c r="C125" s="4"/>
      <c r="D125" s="5"/>
      <c r="E125" s="4"/>
      <c r="F125" s="4"/>
      <c r="G125" s="4"/>
      <c r="H125" s="4"/>
    </row>
    <row r="126" spans="1:8" ht="14.25">
      <c r="A126" s="4"/>
      <c r="B126" s="5"/>
      <c r="C126" s="4"/>
      <c r="D126" s="5"/>
      <c r="E126" s="4"/>
      <c r="F126" s="4"/>
      <c r="G126" s="4"/>
      <c r="H126" s="4"/>
    </row>
    <row r="127" spans="1:8" ht="14.25">
      <c r="A127" s="4"/>
      <c r="B127" s="5"/>
      <c r="C127" s="4"/>
      <c r="D127" s="5"/>
      <c r="E127" s="4"/>
      <c r="F127" s="4"/>
      <c r="G127" s="4"/>
      <c r="H127" s="4"/>
    </row>
    <row r="128" spans="1:8" ht="14.25">
      <c r="A128" s="4"/>
      <c r="B128" s="5"/>
      <c r="C128" s="4"/>
      <c r="D128" s="5"/>
      <c r="E128" s="4"/>
      <c r="F128" s="4"/>
      <c r="G128" s="4"/>
      <c r="H128" s="4"/>
    </row>
    <row r="129" spans="1:8" ht="14.25">
      <c r="A129" s="4"/>
      <c r="B129" s="5"/>
      <c r="C129" s="4"/>
      <c r="D129" s="5"/>
      <c r="E129" s="4"/>
      <c r="F129" s="4"/>
      <c r="G129" s="4"/>
      <c r="H129" s="4"/>
    </row>
    <row r="130" spans="1:8" ht="14.25">
      <c r="A130" s="4"/>
      <c r="B130" s="5"/>
      <c r="C130" s="4"/>
      <c r="D130" s="5"/>
      <c r="E130" s="4"/>
      <c r="F130" s="4"/>
      <c r="G130" s="4"/>
      <c r="H130" s="4"/>
    </row>
    <row r="131" spans="1:8" ht="14.25">
      <c r="A131" s="4"/>
      <c r="B131" s="5"/>
      <c r="C131" s="4"/>
      <c r="D131" s="5"/>
      <c r="E131" s="4"/>
      <c r="F131" s="4"/>
      <c r="G131" s="4"/>
      <c r="H131" s="4"/>
    </row>
    <row r="132" spans="1:8" ht="14.25">
      <c r="A132" s="4"/>
      <c r="B132" s="5"/>
      <c r="C132" s="4"/>
      <c r="D132" s="5"/>
      <c r="E132" s="4"/>
      <c r="F132" s="4"/>
      <c r="G132" s="4"/>
      <c r="H132" s="4"/>
    </row>
    <row r="133" spans="1:8" ht="14.25">
      <c r="A133" s="4"/>
      <c r="B133" s="5"/>
      <c r="C133" s="4"/>
      <c r="D133" s="5"/>
      <c r="E133" s="4"/>
      <c r="F133" s="4"/>
      <c r="G133" s="4"/>
      <c r="H133" s="4"/>
    </row>
    <row r="134" spans="1:8" ht="14.25">
      <c r="A134" s="4"/>
      <c r="B134" s="5"/>
      <c r="C134" s="4"/>
      <c r="D134" s="5"/>
      <c r="E134" s="4"/>
      <c r="F134" s="4"/>
      <c r="G134" s="4"/>
      <c r="H134" s="4"/>
    </row>
    <row r="135" spans="1:8" ht="14.25">
      <c r="A135" s="4"/>
      <c r="B135" s="5"/>
      <c r="C135" s="4"/>
      <c r="D135" s="5"/>
      <c r="E135" s="4"/>
      <c r="F135" s="4"/>
      <c r="G135" s="4"/>
      <c r="H135" s="4"/>
    </row>
    <row r="136" spans="1:8" ht="14.25">
      <c r="A136" s="4"/>
      <c r="B136" s="5"/>
      <c r="C136" s="4"/>
      <c r="D136" s="5"/>
      <c r="E136" s="4"/>
      <c r="F136" s="4"/>
      <c r="G136" s="4"/>
      <c r="H136" s="4"/>
    </row>
    <row r="137" spans="1:8" ht="14.25">
      <c r="A137" s="4"/>
      <c r="B137" s="5"/>
      <c r="C137" s="4"/>
      <c r="D137" s="5"/>
      <c r="E137" s="4"/>
      <c r="F137" s="4"/>
      <c r="G137" s="4"/>
      <c r="H137" s="4"/>
    </row>
    <row r="138" spans="1:8" ht="14.25">
      <c r="A138" s="4"/>
      <c r="B138" s="5"/>
      <c r="C138" s="4"/>
      <c r="D138" s="5"/>
      <c r="E138" s="4"/>
      <c r="F138" s="4"/>
      <c r="G138" s="4"/>
      <c r="H138" s="4"/>
    </row>
    <row r="139" spans="1:8" ht="14.25">
      <c r="A139" s="4"/>
      <c r="B139" s="5"/>
      <c r="C139" s="4"/>
      <c r="D139" s="5"/>
      <c r="E139" s="4"/>
      <c r="F139" s="4"/>
      <c r="G139" s="4"/>
      <c r="H139" s="4"/>
    </row>
    <row r="140" spans="1:8" ht="14.25">
      <c r="A140" s="4"/>
      <c r="B140" s="5"/>
      <c r="C140" s="4"/>
      <c r="D140" s="5"/>
      <c r="E140" s="4"/>
      <c r="F140" s="4"/>
      <c r="G140" s="4"/>
      <c r="H140" s="4"/>
    </row>
    <row r="141" spans="1:8" ht="14.25">
      <c r="A141" s="4"/>
      <c r="B141" s="5"/>
      <c r="C141" s="4"/>
      <c r="D141" s="5"/>
      <c r="E141" s="4"/>
      <c r="F141" s="4"/>
      <c r="G141" s="4"/>
      <c r="H141" s="4"/>
    </row>
    <row r="142" spans="1:8" ht="14.25">
      <c r="A142" s="4"/>
      <c r="B142" s="5"/>
      <c r="C142" s="4"/>
      <c r="D142" s="5"/>
      <c r="E142" s="4"/>
      <c r="F142" s="4"/>
      <c r="G142" s="4"/>
      <c r="H142" s="4"/>
    </row>
    <row r="143" spans="1:8" ht="14.25">
      <c r="A143" s="4"/>
      <c r="B143" s="5"/>
      <c r="C143" s="4"/>
      <c r="D143" s="5"/>
      <c r="E143" s="4"/>
      <c r="F143" s="4"/>
      <c r="G143" s="4"/>
      <c r="H143" s="4"/>
    </row>
    <row r="144" spans="1:8" ht="14.25">
      <c r="A144" s="4"/>
      <c r="B144" s="5"/>
      <c r="C144" s="4"/>
      <c r="D144" s="5"/>
      <c r="E144" s="4"/>
      <c r="F144" s="4"/>
      <c r="G144" s="4"/>
      <c r="H144" s="4"/>
    </row>
    <row r="145" spans="1:8" ht="14.25">
      <c r="A145" s="4"/>
      <c r="B145" s="5"/>
      <c r="C145" s="4"/>
      <c r="D145" s="5"/>
      <c r="E145" s="4"/>
      <c r="F145" s="4"/>
      <c r="G145" s="4"/>
      <c r="H145" s="4"/>
    </row>
    <row r="146" spans="1:8" ht="14.25">
      <c r="A146" s="4"/>
      <c r="B146" s="5"/>
      <c r="C146" s="4"/>
      <c r="D146" s="5"/>
      <c r="E146" s="4"/>
      <c r="F146" s="4"/>
      <c r="G146" s="4"/>
      <c r="H146" s="4"/>
    </row>
    <row r="147" spans="1:8" ht="14.25">
      <c r="A147" s="4"/>
      <c r="B147" s="5"/>
      <c r="C147" s="4"/>
      <c r="D147" s="5"/>
      <c r="E147" s="4"/>
      <c r="F147" s="4"/>
      <c r="G147" s="4"/>
      <c r="H147" s="4"/>
    </row>
    <row r="148" spans="1:8" ht="14.25">
      <c r="A148" s="4"/>
      <c r="B148" s="5"/>
      <c r="C148" s="4"/>
      <c r="D148" s="5"/>
      <c r="E148" s="4"/>
      <c r="F148" s="4"/>
      <c r="G148" s="4"/>
      <c r="H148" s="4"/>
    </row>
    <row r="149" spans="1:8" ht="14.25">
      <c r="A149" s="4"/>
      <c r="B149" s="5"/>
      <c r="C149" s="4"/>
      <c r="D149" s="5"/>
      <c r="E149" s="4"/>
      <c r="F149" s="4"/>
      <c r="G149" s="4"/>
      <c r="H149" s="4"/>
    </row>
    <row r="150" spans="1:8" ht="14.25">
      <c r="A150" s="4"/>
      <c r="B150" s="5"/>
      <c r="C150" s="4"/>
      <c r="D150" s="5"/>
      <c r="E150" s="4"/>
      <c r="F150" s="4"/>
      <c r="G150" s="4"/>
      <c r="H150" s="4"/>
    </row>
    <row r="151" spans="1:8" ht="14.25">
      <c r="A151" s="4"/>
      <c r="B151" s="5"/>
      <c r="C151" s="4"/>
      <c r="D151" s="5"/>
      <c r="E151" s="4"/>
      <c r="F151" s="4"/>
      <c r="G151" s="4"/>
      <c r="H151" s="4"/>
    </row>
    <row r="152" spans="1:8" ht="14.25">
      <c r="A152" s="4"/>
      <c r="B152" s="5"/>
      <c r="C152" s="4"/>
      <c r="D152" s="5"/>
      <c r="E152" s="4"/>
      <c r="F152" s="4"/>
      <c r="G152" s="4"/>
      <c r="H152" s="4"/>
    </row>
    <row r="153" spans="1:8" ht="14.25">
      <c r="A153" s="4"/>
      <c r="B153" s="5"/>
      <c r="C153" s="4"/>
      <c r="D153" s="5"/>
      <c r="E153" s="4"/>
      <c r="F153" s="4"/>
      <c r="G153" s="4"/>
      <c r="H153" s="4"/>
    </row>
    <row r="154" spans="1:8" ht="14.25">
      <c r="A154" s="4"/>
      <c r="B154" s="5"/>
      <c r="C154" s="4"/>
      <c r="D154" s="5"/>
      <c r="E154" s="4"/>
      <c r="F154" s="4"/>
      <c r="G154" s="4"/>
      <c r="H154" s="4"/>
    </row>
    <row r="155" spans="1:8" ht="14.25">
      <c r="A155" s="4"/>
      <c r="B155" s="5"/>
      <c r="C155" s="4"/>
      <c r="D155" s="5"/>
      <c r="E155" s="4"/>
      <c r="F155" s="4"/>
      <c r="G155" s="4"/>
      <c r="H155" s="4"/>
    </row>
    <row r="156" spans="1:8" ht="14.25">
      <c r="A156" s="4"/>
      <c r="B156" s="5"/>
      <c r="C156" s="4"/>
      <c r="D156" s="5"/>
      <c r="E156" s="4"/>
      <c r="F156" s="4"/>
      <c r="G156" s="4"/>
      <c r="H156" s="4"/>
    </row>
    <row r="157" spans="1:8" ht="14.25">
      <c r="A157" s="4"/>
      <c r="B157" s="5"/>
      <c r="C157" s="4"/>
      <c r="D157" s="5"/>
      <c r="E157" s="4"/>
      <c r="F157" s="4"/>
      <c r="G157" s="4"/>
      <c r="H157" s="4"/>
    </row>
    <row r="158" spans="1:8" ht="14.25">
      <c r="A158" s="4"/>
      <c r="B158" s="5"/>
      <c r="C158" s="4"/>
      <c r="D158" s="5"/>
      <c r="E158" s="4"/>
      <c r="F158" s="4"/>
      <c r="G158" s="4"/>
      <c r="H158" s="4"/>
    </row>
    <row r="159" spans="1:8" ht="14.25">
      <c r="A159" s="4"/>
      <c r="B159" s="5"/>
      <c r="C159" s="4"/>
      <c r="D159" s="5"/>
      <c r="E159" s="4"/>
      <c r="F159" s="4"/>
      <c r="G159" s="4"/>
      <c r="H159" s="4"/>
    </row>
    <row r="160" spans="1:8" ht="14.25">
      <c r="A160" s="4"/>
      <c r="B160" s="5"/>
      <c r="C160" s="4"/>
      <c r="D160" s="5"/>
      <c r="E160" s="4"/>
      <c r="F160" s="4"/>
      <c r="G160" s="4"/>
      <c r="H160" s="4"/>
    </row>
    <row r="161" spans="1:8" ht="14.25">
      <c r="A161" s="4"/>
      <c r="B161" s="5"/>
      <c r="C161" s="4"/>
      <c r="D161" s="5"/>
      <c r="E161" s="4"/>
      <c r="F161" s="4"/>
      <c r="G161" s="4"/>
      <c r="H161" s="4"/>
    </row>
    <row r="162" spans="1:8" ht="14.25">
      <c r="A162" s="4"/>
      <c r="B162" s="5"/>
      <c r="C162" s="4"/>
      <c r="D162" s="5"/>
      <c r="E162" s="4"/>
      <c r="F162" s="4"/>
      <c r="G162" s="4"/>
      <c r="H162" s="4"/>
    </row>
    <row r="163" spans="1:8" ht="14.25">
      <c r="A163" s="4"/>
      <c r="B163" s="5"/>
      <c r="C163" s="4"/>
      <c r="D163" s="5"/>
      <c r="E163" s="4"/>
      <c r="F163" s="4"/>
      <c r="G163" s="4"/>
      <c r="H163" s="4"/>
    </row>
    <row r="164" spans="1:8" ht="14.25">
      <c r="A164" s="4"/>
      <c r="B164" s="5"/>
      <c r="C164" s="4"/>
      <c r="D164" s="5"/>
      <c r="E164" s="4"/>
      <c r="F164" s="4"/>
      <c r="G164" s="4"/>
      <c r="H164" s="4"/>
    </row>
    <row r="165" spans="1:8" ht="14.25">
      <c r="A165" s="4"/>
      <c r="B165" s="5"/>
      <c r="C165" s="4"/>
      <c r="D165" s="5"/>
      <c r="E165" s="4"/>
      <c r="F165" s="4"/>
      <c r="G165" s="4"/>
      <c r="H165" s="4"/>
    </row>
    <row r="166" spans="1:8" ht="14.25">
      <c r="A166" s="4"/>
      <c r="B166" s="5"/>
      <c r="C166" s="4"/>
      <c r="D166" s="5"/>
      <c r="E166" s="4"/>
      <c r="F166" s="4"/>
      <c r="G166" s="4"/>
      <c r="H166" s="4"/>
    </row>
    <row r="167" spans="1:8" ht="14.25">
      <c r="A167" s="4"/>
      <c r="B167" s="5"/>
      <c r="C167" s="4"/>
      <c r="D167" s="5"/>
      <c r="E167" s="4"/>
      <c r="F167" s="4"/>
      <c r="G167" s="4"/>
      <c r="H167" s="4"/>
    </row>
    <row r="168" spans="1:8" ht="14.25">
      <c r="A168" s="4"/>
      <c r="B168" s="5"/>
      <c r="C168" s="4"/>
      <c r="D168" s="5"/>
      <c r="E168" s="4"/>
      <c r="F168" s="4"/>
      <c r="G168" s="4"/>
      <c r="H168" s="4"/>
    </row>
    <row r="169" spans="1:8" ht="14.25">
      <c r="A169" s="4"/>
      <c r="B169" s="5"/>
      <c r="C169" s="4"/>
      <c r="D169" s="5"/>
      <c r="E169" s="4"/>
      <c r="F169" s="4"/>
      <c r="G169" s="4"/>
      <c r="H169" s="4"/>
    </row>
    <row r="170" spans="1:8" ht="14.25">
      <c r="A170" s="4"/>
      <c r="B170" s="5"/>
      <c r="C170" s="4"/>
      <c r="D170" s="5"/>
      <c r="E170" s="4"/>
      <c r="F170" s="4"/>
      <c r="G170" s="4"/>
      <c r="H170" s="4"/>
    </row>
    <row r="171" spans="1:8" ht="14.25">
      <c r="A171" s="4"/>
      <c r="B171" s="5"/>
      <c r="C171" s="4"/>
      <c r="D171" s="5"/>
      <c r="E171" s="4"/>
      <c r="F171" s="4"/>
      <c r="G171" s="4"/>
      <c r="H171" s="4"/>
    </row>
    <row r="172" spans="1:8" ht="14.25">
      <c r="A172" s="4"/>
      <c r="B172" s="5"/>
      <c r="C172" s="4"/>
      <c r="D172" s="5"/>
      <c r="E172" s="4"/>
      <c r="F172" s="4"/>
      <c r="G172" s="4"/>
      <c r="H172" s="4"/>
    </row>
    <row r="173" spans="1:8" ht="14.25">
      <c r="A173" s="4"/>
      <c r="B173" s="5"/>
      <c r="C173" s="4"/>
      <c r="D173" s="5"/>
      <c r="E173" s="4"/>
      <c r="F173" s="4"/>
      <c r="G173" s="4"/>
      <c r="H173" s="4"/>
    </row>
    <row r="174" spans="1:8" ht="14.25">
      <c r="A174" s="4"/>
      <c r="B174" s="5"/>
      <c r="C174" s="4"/>
      <c r="D174" s="5"/>
      <c r="E174" s="4"/>
      <c r="F174" s="4"/>
      <c r="G174" s="4"/>
      <c r="H174" s="4"/>
    </row>
    <row r="175" spans="1:8" ht="14.25">
      <c r="A175" s="4"/>
      <c r="B175" s="5"/>
      <c r="C175" s="4"/>
      <c r="D175" s="5"/>
      <c r="E175" s="4"/>
      <c r="F175" s="4"/>
      <c r="G175" s="4"/>
      <c r="H175" s="4"/>
    </row>
    <row r="176" spans="1:8" ht="14.25">
      <c r="A176" s="4"/>
      <c r="B176" s="5"/>
      <c r="C176" s="4"/>
      <c r="D176" s="5"/>
      <c r="E176" s="4"/>
      <c r="F176" s="4"/>
      <c r="G176" s="4"/>
      <c r="H176" s="4"/>
    </row>
    <row r="177" spans="1:8" ht="14.25">
      <c r="A177" s="4"/>
      <c r="B177" s="5"/>
      <c r="C177" s="4"/>
      <c r="D177" s="5"/>
      <c r="E177" s="4"/>
      <c r="F177" s="4"/>
      <c r="G177" s="4"/>
      <c r="H177" s="4"/>
    </row>
    <row r="178" spans="1:8" ht="14.25">
      <c r="A178" s="4"/>
      <c r="B178" s="5"/>
      <c r="C178" s="4"/>
      <c r="D178" s="5"/>
      <c r="E178" s="4"/>
      <c r="F178" s="4"/>
      <c r="G178" s="4"/>
      <c r="H178" s="4"/>
    </row>
    <row r="179" spans="1:8" ht="14.25">
      <c r="A179" s="4"/>
      <c r="B179" s="5"/>
      <c r="C179" s="4"/>
      <c r="D179" s="5"/>
      <c r="E179" s="4"/>
      <c r="F179" s="4"/>
      <c r="G179" s="4"/>
      <c r="H179" s="4"/>
    </row>
    <row r="180" spans="1:8" ht="14.25">
      <c r="A180" s="4"/>
      <c r="B180" s="5"/>
      <c r="C180" s="4"/>
      <c r="D180" s="5"/>
      <c r="E180" s="4"/>
      <c r="F180" s="4"/>
      <c r="G180" s="4"/>
      <c r="H180" s="4"/>
    </row>
    <row r="181" spans="1:8" ht="14.25">
      <c r="A181" s="4"/>
      <c r="B181" s="5"/>
      <c r="C181" s="4"/>
      <c r="D181" s="5"/>
      <c r="E181" s="4"/>
      <c r="F181" s="4"/>
      <c r="G181" s="4"/>
      <c r="H181" s="4"/>
    </row>
    <row r="182" spans="1:8" ht="14.25">
      <c r="A182" s="4"/>
      <c r="B182" s="5"/>
      <c r="C182" s="4"/>
      <c r="D182" s="5"/>
      <c r="E182" s="4"/>
      <c r="F182" s="4"/>
      <c r="G182" s="4"/>
      <c r="H182" s="4"/>
    </row>
    <row r="183" spans="1:8" ht="14.25">
      <c r="A183" s="4"/>
      <c r="B183" s="5"/>
      <c r="C183" s="4"/>
      <c r="D183" s="5"/>
      <c r="E183" s="4"/>
      <c r="F183" s="4"/>
      <c r="G183" s="4"/>
      <c r="H183" s="4"/>
    </row>
    <row r="184" spans="1:8" ht="14.25">
      <c r="A184" s="4"/>
      <c r="B184" s="5"/>
      <c r="C184" s="4"/>
      <c r="D184" s="5"/>
      <c r="E184" s="4"/>
      <c r="F184" s="4"/>
      <c r="G184" s="4"/>
      <c r="H184" s="4"/>
    </row>
    <row r="185" spans="1:8" ht="14.25">
      <c r="A185" s="4"/>
      <c r="B185" s="5"/>
      <c r="C185" s="4"/>
      <c r="D185" s="5"/>
      <c r="E185" s="4"/>
      <c r="F185" s="4"/>
      <c r="G185" s="4"/>
      <c r="H185" s="4"/>
    </row>
    <row r="186" spans="1:8" ht="14.25">
      <c r="A186" s="4"/>
      <c r="B186" s="5"/>
      <c r="C186" s="4"/>
      <c r="D186" s="5"/>
      <c r="E186" s="4"/>
      <c r="F186" s="4"/>
      <c r="G186" s="4"/>
      <c r="H186" s="4"/>
    </row>
    <row r="187" spans="1:8" ht="14.25">
      <c r="A187" s="4"/>
      <c r="B187" s="5"/>
      <c r="C187" s="4"/>
      <c r="D187" s="5"/>
      <c r="E187" s="4"/>
      <c r="F187" s="4"/>
      <c r="G187" s="4"/>
      <c r="H187" s="4"/>
    </row>
    <row r="188" spans="1:8" ht="14.25">
      <c r="A188" s="4"/>
      <c r="B188" s="5"/>
      <c r="C188" s="4"/>
      <c r="D188" s="5"/>
      <c r="E188" s="4"/>
      <c r="F188" s="4"/>
      <c r="G188" s="4"/>
      <c r="H188" s="4"/>
    </row>
    <row r="189" spans="1:8" ht="14.25">
      <c r="A189" s="4"/>
      <c r="B189" s="5"/>
      <c r="C189" s="4"/>
      <c r="D189" s="5"/>
      <c r="E189" s="4"/>
      <c r="F189" s="4"/>
      <c r="G189" s="4"/>
      <c r="H189" s="4"/>
    </row>
    <row r="190" spans="1:8" ht="14.25">
      <c r="A190" s="4"/>
      <c r="B190" s="5"/>
      <c r="C190" s="4"/>
      <c r="D190" s="5"/>
      <c r="E190" s="4"/>
      <c r="F190" s="4"/>
      <c r="G190" s="4"/>
      <c r="H190" s="4"/>
    </row>
    <row r="191" spans="1:8" ht="14.25">
      <c r="A191" s="4"/>
      <c r="B191" s="5"/>
      <c r="C191" s="4"/>
      <c r="D191" s="5"/>
      <c r="E191" s="4"/>
      <c r="F191" s="4"/>
      <c r="G191" s="4"/>
      <c r="H191" s="4"/>
    </row>
    <row r="192" spans="1:8" ht="14.25">
      <c r="A192" s="4"/>
      <c r="B192" s="5"/>
      <c r="C192" s="4"/>
      <c r="D192" s="5"/>
      <c r="E192" s="4"/>
      <c r="F192" s="4"/>
      <c r="G192" s="4"/>
      <c r="H192" s="4"/>
    </row>
    <row r="193" spans="1:8" ht="14.25">
      <c r="A193" s="4"/>
      <c r="B193" s="5"/>
      <c r="C193" s="4"/>
      <c r="D193" s="5"/>
      <c r="E193" s="4"/>
      <c r="F193" s="4"/>
      <c r="G193" s="4"/>
      <c r="H193" s="4"/>
    </row>
    <row r="194" spans="1:8" ht="14.25">
      <c r="A194" s="4"/>
      <c r="B194" s="5"/>
      <c r="C194" s="4"/>
      <c r="D194" s="5"/>
      <c r="E194" s="4"/>
      <c r="F194" s="4"/>
      <c r="G194" s="4"/>
      <c r="H194" s="4"/>
    </row>
    <row r="195" spans="1:8" ht="14.25">
      <c r="A195" s="4"/>
      <c r="B195" s="5"/>
      <c r="C195" s="4"/>
      <c r="D195" s="5"/>
      <c r="E195" s="4"/>
      <c r="F195" s="4"/>
      <c r="G195" s="4"/>
      <c r="H195" s="4"/>
    </row>
    <row r="196" spans="1:8" ht="14.25">
      <c r="A196" s="4"/>
      <c r="B196" s="5"/>
      <c r="C196" s="4"/>
      <c r="D196" s="5"/>
      <c r="E196" s="4"/>
      <c r="F196" s="4"/>
      <c r="G196" s="4"/>
      <c r="H196" s="4"/>
    </row>
    <row r="197" spans="1:8" ht="14.25">
      <c r="A197" s="4"/>
      <c r="B197" s="5"/>
      <c r="C197" s="4"/>
      <c r="D197" s="5"/>
      <c r="E197" s="4"/>
      <c r="F197" s="4"/>
      <c r="G197" s="4"/>
      <c r="H197" s="4"/>
    </row>
    <row r="198" spans="1:8" ht="14.25">
      <c r="A198" s="4"/>
      <c r="B198" s="5"/>
      <c r="C198" s="4"/>
      <c r="D198" s="5"/>
      <c r="E198" s="4"/>
      <c r="F198" s="4"/>
      <c r="G198" s="4"/>
      <c r="H198" s="4"/>
    </row>
    <row r="199" spans="1:8" ht="14.25">
      <c r="A199" s="4"/>
      <c r="B199" s="5"/>
      <c r="C199" s="4"/>
      <c r="D199" s="5"/>
      <c r="E199" s="4"/>
      <c r="F199" s="4"/>
      <c r="G199" s="4"/>
      <c r="H199" s="4"/>
    </row>
    <row r="200" spans="1:8" ht="14.25">
      <c r="A200" s="4"/>
      <c r="B200" s="5"/>
      <c r="C200" s="4"/>
      <c r="D200" s="5"/>
      <c r="E200" s="4"/>
      <c r="F200" s="4"/>
      <c r="G200" s="4"/>
      <c r="H200" s="4"/>
    </row>
    <row r="201" spans="1:8" ht="14.25">
      <c r="A201" s="4"/>
      <c r="B201" s="5"/>
      <c r="C201" s="4"/>
      <c r="D201" s="5"/>
      <c r="E201" s="4"/>
      <c r="F201" s="4"/>
      <c r="G201" s="4"/>
      <c r="H201" s="4"/>
    </row>
    <row r="202" spans="1:8" ht="14.25">
      <c r="A202" s="4"/>
      <c r="B202" s="5"/>
      <c r="C202" s="4"/>
      <c r="D202" s="5"/>
      <c r="E202" s="4"/>
      <c r="F202" s="4"/>
      <c r="G202" s="4"/>
      <c r="H202" s="4"/>
    </row>
    <row r="203" spans="1:8" ht="14.25">
      <c r="A203" s="4"/>
      <c r="B203" s="5"/>
      <c r="C203" s="4"/>
      <c r="D203" s="5"/>
      <c r="E203" s="4"/>
      <c r="F203" s="4"/>
      <c r="G203" s="4"/>
      <c r="H203" s="4"/>
    </row>
    <row r="204" spans="1:8" ht="14.25">
      <c r="A204" s="4"/>
      <c r="B204" s="5"/>
      <c r="C204" s="4"/>
      <c r="D204" s="5"/>
      <c r="E204" s="4"/>
      <c r="F204" s="4"/>
      <c r="G204" s="4"/>
      <c r="H204" s="4"/>
    </row>
    <row r="205" spans="1:8" ht="14.25">
      <c r="A205" s="4"/>
      <c r="B205" s="5"/>
      <c r="C205" s="4"/>
      <c r="D205" s="5"/>
      <c r="E205" s="4"/>
      <c r="F205" s="4"/>
      <c r="G205" s="4"/>
      <c r="H205" s="4"/>
    </row>
    <row r="206" spans="1:8" ht="14.25">
      <c r="A206" s="4"/>
      <c r="B206" s="5"/>
      <c r="C206" s="4"/>
      <c r="D206" s="5"/>
      <c r="E206" s="4"/>
      <c r="F206" s="4"/>
      <c r="G206" s="4"/>
      <c r="H206" s="4"/>
    </row>
    <row r="207" spans="1:8" ht="14.25">
      <c r="A207" s="4"/>
      <c r="B207" s="5"/>
      <c r="C207" s="4"/>
      <c r="D207" s="5"/>
      <c r="E207" s="4"/>
      <c r="F207" s="4"/>
      <c r="G207" s="4"/>
      <c r="H207" s="4"/>
    </row>
    <row r="208" spans="1:8" ht="14.25">
      <c r="A208" s="4"/>
      <c r="B208" s="5"/>
      <c r="C208" s="4"/>
      <c r="D208" s="5"/>
      <c r="E208" s="4"/>
      <c r="F208" s="4"/>
      <c r="G208" s="4"/>
      <c r="H208" s="4"/>
    </row>
    <row r="209" spans="1:8" ht="14.25">
      <c r="A209" s="4"/>
      <c r="B209" s="5"/>
      <c r="C209" s="4"/>
      <c r="D209" s="5"/>
      <c r="E209" s="4"/>
      <c r="F209" s="4"/>
      <c r="G209" s="4"/>
      <c r="H209" s="4"/>
    </row>
    <row r="210" spans="1:8" ht="14.25">
      <c r="A210" s="4"/>
      <c r="B210" s="5"/>
      <c r="C210" s="4"/>
      <c r="D210" s="5"/>
      <c r="E210" s="4"/>
      <c r="F210" s="4"/>
      <c r="G210" s="4"/>
      <c r="H210" s="4"/>
    </row>
    <row r="211" spans="1:8" ht="14.25">
      <c r="A211" s="4"/>
      <c r="B211" s="5"/>
      <c r="C211" s="4"/>
      <c r="D211" s="5"/>
      <c r="E211" s="4"/>
      <c r="F211" s="4"/>
      <c r="G211" s="4"/>
      <c r="H211" s="4"/>
    </row>
    <row r="212" spans="1:8" ht="14.25">
      <c r="A212" s="4"/>
      <c r="B212" s="5"/>
      <c r="C212" s="4"/>
      <c r="D212" s="5"/>
      <c r="E212" s="4"/>
      <c r="F212" s="4"/>
      <c r="G212" s="4"/>
      <c r="H212" s="4"/>
    </row>
    <row r="213" spans="1:8" ht="14.25">
      <c r="A213" s="4"/>
      <c r="B213" s="5"/>
      <c r="C213" s="4"/>
      <c r="D213" s="5"/>
      <c r="E213" s="4"/>
      <c r="F213" s="4"/>
      <c r="G213" s="4"/>
      <c r="H213" s="4"/>
    </row>
    <row r="214" spans="1:8" ht="14.25">
      <c r="A214" s="4"/>
      <c r="B214" s="5"/>
      <c r="C214" s="4"/>
      <c r="D214" s="5"/>
      <c r="E214" s="4"/>
      <c r="F214" s="4"/>
      <c r="G214" s="4"/>
      <c r="H214" s="4"/>
    </row>
    <row r="215" spans="1:8" ht="14.25">
      <c r="A215" s="4"/>
      <c r="B215" s="5"/>
      <c r="C215" s="4"/>
      <c r="D215" s="5"/>
      <c r="E215" s="4"/>
      <c r="F215" s="4"/>
      <c r="G215" s="4"/>
      <c r="H215" s="4"/>
    </row>
    <row r="216" spans="1:8" ht="14.25">
      <c r="A216" s="4"/>
      <c r="B216" s="5"/>
      <c r="C216" s="4"/>
      <c r="D216" s="5"/>
      <c r="E216" s="4"/>
      <c r="F216" s="4"/>
      <c r="G216" s="4"/>
      <c r="H216" s="4"/>
    </row>
    <row r="217" spans="1:8" ht="14.25">
      <c r="A217" s="4"/>
      <c r="B217" s="5"/>
      <c r="C217" s="4"/>
      <c r="D217" s="5"/>
      <c r="E217" s="4"/>
      <c r="F217" s="4"/>
      <c r="G217" s="4"/>
      <c r="H217" s="4"/>
    </row>
    <row r="218" spans="1:8" ht="14.25">
      <c r="A218" s="4"/>
      <c r="B218" s="5"/>
      <c r="C218" s="4"/>
      <c r="D218" s="5"/>
      <c r="E218" s="4"/>
      <c r="F218" s="4"/>
      <c r="G218" s="4"/>
      <c r="H218" s="4"/>
    </row>
    <row r="219" spans="1:8" ht="14.25">
      <c r="A219" s="4"/>
      <c r="B219" s="5"/>
      <c r="C219" s="4"/>
      <c r="D219" s="5"/>
      <c r="E219" s="4"/>
      <c r="F219" s="4"/>
      <c r="G219" s="4"/>
      <c r="H219" s="4"/>
    </row>
    <row r="220" spans="1:8" ht="14.25">
      <c r="A220" s="4"/>
      <c r="B220" s="5"/>
      <c r="C220" s="4"/>
      <c r="D220" s="5"/>
      <c r="E220" s="4"/>
      <c r="F220" s="4"/>
      <c r="G220" s="4"/>
      <c r="H220" s="4"/>
    </row>
    <row r="221" spans="1:8" ht="14.25">
      <c r="A221" s="4"/>
      <c r="B221" s="5"/>
      <c r="C221" s="4"/>
      <c r="D221" s="5"/>
      <c r="E221" s="4"/>
      <c r="F221" s="4"/>
      <c r="G221" s="4"/>
      <c r="H221" s="4"/>
    </row>
    <row r="222" spans="1:8" ht="14.25">
      <c r="A222" s="4"/>
      <c r="B222" s="5"/>
      <c r="C222" s="4"/>
      <c r="D222" s="5"/>
      <c r="E222" s="4"/>
      <c r="F222" s="4"/>
      <c r="G222" s="4"/>
      <c r="H222" s="4"/>
    </row>
    <row r="223" spans="1:8" ht="14.25">
      <c r="A223" s="4"/>
      <c r="B223" s="5"/>
      <c r="C223" s="4"/>
      <c r="D223" s="5"/>
      <c r="E223" s="4"/>
      <c r="F223" s="4"/>
      <c r="G223" s="4"/>
      <c r="H223" s="4"/>
    </row>
    <row r="224" spans="1:8" ht="14.25">
      <c r="A224" s="4"/>
      <c r="B224" s="5"/>
      <c r="C224" s="4"/>
      <c r="D224" s="5"/>
      <c r="E224" s="4"/>
      <c r="F224" s="4"/>
      <c r="G224" s="4"/>
      <c r="H224" s="4"/>
    </row>
    <row r="225" spans="1:8" ht="14.25">
      <c r="A225" s="4"/>
      <c r="B225" s="5"/>
      <c r="C225" s="4"/>
      <c r="D225" s="5"/>
      <c r="E225" s="4"/>
      <c r="F225" s="4"/>
      <c r="G225" s="4"/>
      <c r="H225" s="4"/>
    </row>
    <row r="226" spans="1:8" ht="14.25">
      <c r="A226" s="4"/>
      <c r="B226" s="5"/>
      <c r="C226" s="4"/>
      <c r="D226" s="5"/>
      <c r="E226" s="4"/>
      <c r="F226" s="4"/>
      <c r="G226" s="4"/>
      <c r="H226" s="4"/>
    </row>
    <row r="227" spans="1:8" ht="14.25">
      <c r="A227" s="4"/>
      <c r="B227" s="5"/>
      <c r="C227" s="4"/>
      <c r="D227" s="5"/>
      <c r="E227" s="4"/>
      <c r="F227" s="4"/>
      <c r="G227" s="4"/>
      <c r="H227" s="4"/>
    </row>
    <row r="228" spans="1:8" ht="14.25">
      <c r="A228" s="4"/>
      <c r="B228" s="5"/>
      <c r="C228" s="4"/>
      <c r="D228" s="5"/>
      <c r="E228" s="4"/>
      <c r="F228" s="4"/>
      <c r="G228" s="4"/>
      <c r="H228" s="4"/>
    </row>
    <row r="229" spans="1:8" ht="14.25">
      <c r="A229" s="4"/>
      <c r="B229" s="5"/>
      <c r="C229" s="4"/>
      <c r="D229" s="5"/>
      <c r="E229" s="4"/>
      <c r="F229" s="4"/>
      <c r="G229" s="4"/>
      <c r="H229" s="4"/>
    </row>
    <row r="230" spans="1:8" ht="14.25">
      <c r="A230" s="4"/>
      <c r="B230" s="5"/>
      <c r="C230" s="4"/>
      <c r="D230" s="5"/>
      <c r="E230" s="4"/>
      <c r="F230" s="4"/>
      <c r="G230" s="4"/>
      <c r="H230" s="4"/>
    </row>
    <row r="231" spans="1:8" ht="14.25">
      <c r="A231" s="4"/>
      <c r="B231" s="5"/>
      <c r="C231" s="4"/>
      <c r="D231" s="5"/>
      <c r="E231" s="4"/>
      <c r="F231" s="4"/>
      <c r="G231" s="4"/>
      <c r="H231" s="4"/>
    </row>
    <row r="232" spans="1:8" ht="14.25">
      <c r="A232" s="4"/>
      <c r="B232" s="5"/>
      <c r="C232" s="4"/>
      <c r="D232" s="5"/>
      <c r="E232" s="4"/>
      <c r="F232" s="4"/>
      <c r="G232" s="4"/>
      <c r="H232" s="4"/>
    </row>
    <row r="233" spans="1:8" ht="14.25">
      <c r="A233" s="4"/>
      <c r="B233" s="5"/>
      <c r="C233" s="4"/>
      <c r="D233" s="5"/>
      <c r="E233" s="4"/>
      <c r="F233" s="4"/>
      <c r="G233" s="4"/>
      <c r="H233" s="4"/>
    </row>
    <row r="234" spans="1:8" ht="14.25">
      <c r="A234" s="4"/>
      <c r="B234" s="5"/>
      <c r="C234" s="4"/>
      <c r="D234" s="5"/>
      <c r="E234" s="4"/>
      <c r="F234" s="4"/>
      <c r="G234" s="4"/>
      <c r="H234" s="4"/>
    </row>
    <row r="235" spans="1:8" ht="14.25">
      <c r="A235" s="4"/>
      <c r="B235" s="5"/>
      <c r="C235" s="4"/>
      <c r="D235" s="5"/>
      <c r="E235" s="4"/>
      <c r="F235" s="4"/>
      <c r="G235" s="4"/>
      <c r="H235" s="4"/>
    </row>
    <row r="236" spans="1:8" ht="14.25">
      <c r="A236" s="4"/>
      <c r="B236" s="5"/>
      <c r="C236" s="4"/>
      <c r="D236" s="5"/>
      <c r="E236" s="4"/>
      <c r="F236" s="4"/>
      <c r="G236" s="4"/>
      <c r="H236" s="4"/>
    </row>
    <row r="237" spans="1:8" ht="14.25">
      <c r="A237" s="4"/>
      <c r="B237" s="5"/>
      <c r="C237" s="4"/>
      <c r="D237" s="5"/>
      <c r="E237" s="4"/>
      <c r="F237" s="4"/>
      <c r="G237" s="4"/>
      <c r="H237" s="4"/>
    </row>
    <row r="238" spans="1:8" ht="14.25">
      <c r="A238" s="4"/>
      <c r="B238" s="5"/>
      <c r="C238" s="4"/>
      <c r="D238" s="5"/>
      <c r="E238" s="4"/>
      <c r="F238" s="4"/>
      <c r="G238" s="4"/>
      <c r="H238" s="4"/>
    </row>
    <row r="239" spans="1:8" ht="14.25">
      <c r="A239" s="4"/>
      <c r="B239" s="5"/>
      <c r="C239" s="4"/>
      <c r="D239" s="5"/>
      <c r="E239" s="4"/>
      <c r="F239" s="4"/>
      <c r="G239" s="4"/>
      <c r="H239" s="4"/>
    </row>
    <row r="240" spans="1:8" ht="14.25">
      <c r="A240" s="4"/>
      <c r="B240" s="5"/>
      <c r="C240" s="4"/>
      <c r="D240" s="5"/>
      <c r="E240" s="4"/>
      <c r="F240" s="4"/>
      <c r="G240" s="4"/>
      <c r="H240" s="4"/>
    </row>
    <row r="241" spans="1:8" ht="14.25">
      <c r="A241" s="4"/>
      <c r="B241" s="5"/>
      <c r="C241" s="4"/>
      <c r="D241" s="5"/>
      <c r="E241" s="4"/>
      <c r="F241" s="4"/>
      <c r="G241" s="4"/>
      <c r="H241" s="4"/>
    </row>
    <row r="242" spans="1:8" ht="14.25">
      <c r="A242" s="4"/>
      <c r="B242" s="5"/>
      <c r="C242" s="4"/>
      <c r="D242" s="5"/>
      <c r="E242" s="4"/>
      <c r="F242" s="4"/>
      <c r="G242" s="4"/>
      <c r="H242" s="4"/>
    </row>
    <row r="243" spans="1:8" ht="14.25">
      <c r="A243" s="4"/>
      <c r="B243" s="5"/>
      <c r="C243" s="4"/>
      <c r="D243" s="5"/>
      <c r="E243" s="4"/>
      <c r="F243" s="4"/>
      <c r="G243" s="4"/>
      <c r="H243" s="4"/>
    </row>
    <row r="244" spans="1:8" ht="14.25">
      <c r="A244" s="4"/>
      <c r="B244" s="5"/>
      <c r="C244" s="4"/>
      <c r="D244" s="5"/>
      <c r="E244" s="4"/>
      <c r="F244" s="4"/>
      <c r="G244" s="4"/>
      <c r="H244" s="4"/>
    </row>
    <row r="245" spans="1:8" ht="14.25">
      <c r="A245" s="4"/>
      <c r="B245" s="5"/>
      <c r="C245" s="4"/>
      <c r="D245" s="5"/>
      <c r="E245" s="4"/>
      <c r="F245" s="4"/>
      <c r="G245" s="4"/>
      <c r="H245" s="4"/>
    </row>
    <row r="246" spans="1:8" ht="14.25">
      <c r="A246" s="4"/>
      <c r="B246" s="5"/>
      <c r="C246" s="4"/>
      <c r="D246" s="5"/>
      <c r="E246" s="4"/>
      <c r="F246" s="4"/>
      <c r="G246" s="4"/>
      <c r="H246" s="4"/>
    </row>
    <row r="247" spans="1:8" ht="14.25">
      <c r="A247" s="4"/>
      <c r="B247" s="5"/>
      <c r="C247" s="4"/>
      <c r="D247" s="5"/>
      <c r="E247" s="4"/>
      <c r="F247" s="4"/>
      <c r="G247" s="4"/>
      <c r="H247" s="4"/>
    </row>
    <row r="248" spans="1:8" ht="14.25">
      <c r="A248" s="4"/>
      <c r="B248" s="5"/>
      <c r="C248" s="4"/>
      <c r="D248" s="5"/>
      <c r="E248" s="4"/>
      <c r="F248" s="4"/>
      <c r="G248" s="4"/>
      <c r="H248" s="4"/>
    </row>
    <row r="249" spans="1:8" ht="14.25">
      <c r="A249" s="4"/>
      <c r="B249" s="5"/>
      <c r="C249" s="4"/>
      <c r="D249" s="5"/>
      <c r="E249" s="4"/>
      <c r="F249" s="4"/>
      <c r="G249" s="4"/>
      <c r="H249" s="4"/>
    </row>
    <row r="250" spans="1:8" ht="14.25">
      <c r="A250" s="4"/>
      <c r="B250" s="5"/>
      <c r="C250" s="4"/>
      <c r="D250" s="5"/>
      <c r="E250" s="4"/>
      <c r="F250" s="4"/>
      <c r="G250" s="4"/>
      <c r="H250" s="4"/>
    </row>
    <row r="251" spans="1:8" ht="14.25">
      <c r="A251" s="4"/>
      <c r="B251" s="5"/>
      <c r="C251" s="4"/>
      <c r="D251" s="5"/>
      <c r="E251" s="4"/>
      <c r="F251" s="4"/>
      <c r="G251" s="4"/>
      <c r="H251" s="4"/>
    </row>
    <row r="252" spans="1:8" ht="14.25">
      <c r="A252" s="4"/>
      <c r="B252" s="5"/>
      <c r="C252" s="4"/>
      <c r="D252" s="5"/>
      <c r="E252" s="4"/>
      <c r="F252" s="4"/>
      <c r="G252" s="4"/>
      <c r="H252" s="4"/>
    </row>
    <row r="253" spans="1:8" ht="14.25">
      <c r="A253" s="4"/>
      <c r="B253" s="5"/>
      <c r="C253" s="4"/>
      <c r="D253" s="5"/>
      <c r="E253" s="4"/>
      <c r="F253" s="4"/>
      <c r="G253" s="4"/>
      <c r="H253" s="4"/>
    </row>
    <row r="254" spans="1:8" ht="14.25">
      <c r="A254" s="4"/>
      <c r="B254" s="5"/>
      <c r="C254" s="4"/>
      <c r="D254" s="5"/>
      <c r="E254" s="4"/>
      <c r="F254" s="4"/>
      <c r="G254" s="4"/>
      <c r="H254" s="4"/>
    </row>
    <row r="255" spans="1:8" ht="14.25">
      <c r="A255" s="4"/>
      <c r="B255" s="5"/>
      <c r="C255" s="4"/>
      <c r="D255" s="5"/>
      <c r="E255" s="4"/>
      <c r="F255" s="4"/>
      <c r="G255" s="4"/>
      <c r="H255" s="4"/>
    </row>
    <row r="256" spans="1:8" ht="14.25">
      <c r="A256" s="4"/>
      <c r="B256" s="5"/>
      <c r="C256" s="4"/>
      <c r="D256" s="5"/>
      <c r="E256" s="4"/>
      <c r="F256" s="4"/>
      <c r="G256" s="4"/>
      <c r="H256" s="4"/>
    </row>
    <row r="257" spans="1:8" ht="14.25">
      <c r="A257" s="4"/>
      <c r="B257" s="5"/>
      <c r="C257" s="4"/>
      <c r="D257" s="5"/>
      <c r="E257" s="4"/>
      <c r="F257" s="4"/>
      <c r="G257" s="4"/>
      <c r="H257" s="4"/>
    </row>
    <row r="258" spans="1:8" ht="14.25">
      <c r="A258" s="4"/>
      <c r="B258" s="5"/>
      <c r="C258" s="4"/>
      <c r="D258" s="5"/>
      <c r="E258" s="4"/>
      <c r="F258" s="4"/>
      <c r="G258" s="4"/>
      <c r="H258" s="4"/>
    </row>
    <row r="259" spans="1:8" ht="14.25">
      <c r="A259" s="4"/>
      <c r="B259" s="5"/>
      <c r="C259" s="4"/>
      <c r="D259" s="5"/>
      <c r="E259" s="4"/>
      <c r="F259" s="4"/>
      <c r="G259" s="4"/>
      <c r="H259" s="4"/>
    </row>
    <row r="260" spans="1:8" ht="14.25">
      <c r="A260" s="4"/>
      <c r="B260" s="5"/>
      <c r="C260" s="4"/>
      <c r="D260" s="5"/>
      <c r="E260" s="4"/>
      <c r="F260" s="4"/>
      <c r="G260" s="4"/>
      <c r="H260" s="4"/>
    </row>
    <row r="261" spans="1:8" ht="14.25">
      <c r="A261" s="4"/>
      <c r="B261" s="5"/>
      <c r="C261" s="4"/>
      <c r="D261" s="5"/>
      <c r="E261" s="4"/>
      <c r="F261" s="4"/>
      <c r="G261" s="4"/>
      <c r="H261" s="4"/>
    </row>
    <row r="262" spans="1:8" ht="14.25">
      <c r="A262" s="4"/>
      <c r="B262" s="5"/>
      <c r="C262" s="4"/>
      <c r="D262" s="5"/>
      <c r="E262" s="4"/>
      <c r="F262" s="4"/>
      <c r="G262" s="4"/>
      <c r="H262" s="4"/>
    </row>
    <row r="263" spans="1:8" ht="14.25">
      <c r="A263" s="4"/>
      <c r="B263" s="5"/>
      <c r="C263" s="4"/>
      <c r="D263" s="5"/>
      <c r="E263" s="4"/>
      <c r="F263" s="4"/>
      <c r="G263" s="4"/>
      <c r="H263" s="4"/>
    </row>
    <row r="264" spans="1:8" ht="14.25">
      <c r="A264" s="4"/>
      <c r="B264" s="5"/>
      <c r="C264" s="4"/>
      <c r="D264" s="5"/>
      <c r="E264" s="4"/>
      <c r="F264" s="4"/>
      <c r="G264" s="4"/>
      <c r="H264" s="4"/>
    </row>
    <row r="265" spans="1:8" ht="14.25">
      <c r="A265" s="4"/>
      <c r="B265" s="5"/>
      <c r="C265" s="4"/>
      <c r="D265" s="5"/>
      <c r="E265" s="4"/>
      <c r="F265" s="4"/>
      <c r="G265" s="4"/>
      <c r="H265" s="4"/>
    </row>
    <row r="266" spans="1:8" ht="14.25">
      <c r="A266" s="4"/>
      <c r="B266" s="5"/>
      <c r="C266" s="4"/>
      <c r="D266" s="5"/>
      <c r="E266" s="4"/>
      <c r="F266" s="4"/>
      <c r="G266" s="4"/>
      <c r="H266" s="4"/>
    </row>
    <row r="267" spans="1:8" ht="14.25">
      <c r="A267" s="4"/>
      <c r="B267" s="5"/>
      <c r="C267" s="4"/>
      <c r="D267" s="5"/>
      <c r="E267" s="4"/>
      <c r="F267" s="4"/>
      <c r="G267" s="4"/>
      <c r="H267" s="4"/>
    </row>
    <row r="268" spans="1:8" ht="14.25">
      <c r="A268" s="4"/>
      <c r="B268" s="5"/>
      <c r="C268" s="4"/>
      <c r="D268" s="5"/>
      <c r="E268" s="4"/>
      <c r="F268" s="4"/>
      <c r="G268" s="4"/>
      <c r="H268" s="4"/>
    </row>
    <row r="269" spans="1:8" ht="14.25">
      <c r="A269" s="4"/>
      <c r="B269" s="5"/>
      <c r="C269" s="4"/>
      <c r="D269" s="5"/>
      <c r="E269" s="4"/>
      <c r="F269" s="4"/>
      <c r="G269" s="4"/>
      <c r="H269" s="4"/>
    </row>
    <row r="270" spans="1:8" ht="14.25">
      <c r="A270" s="4"/>
      <c r="B270" s="5"/>
      <c r="C270" s="4"/>
      <c r="D270" s="5"/>
      <c r="E270" s="4"/>
      <c r="F270" s="4"/>
      <c r="G270" s="4"/>
      <c r="H270" s="4"/>
    </row>
    <row r="271" spans="1:8" ht="14.25">
      <c r="A271" s="4"/>
      <c r="B271" s="5"/>
      <c r="C271" s="4"/>
      <c r="D271" s="5"/>
      <c r="E271" s="4"/>
      <c r="F271" s="4"/>
      <c r="G271" s="4"/>
      <c r="H271" s="4"/>
    </row>
    <row r="272" spans="1:8" ht="14.25">
      <c r="A272" s="4"/>
      <c r="B272" s="5"/>
      <c r="C272" s="4"/>
      <c r="D272" s="5"/>
      <c r="E272" s="4"/>
      <c r="F272" s="4"/>
      <c r="G272" s="4"/>
      <c r="H272" s="4"/>
    </row>
    <row r="273" spans="1:8" ht="14.25">
      <c r="A273" s="4"/>
      <c r="B273" s="5"/>
      <c r="C273" s="4"/>
      <c r="D273" s="5"/>
      <c r="E273" s="4"/>
      <c r="F273" s="4"/>
      <c r="G273" s="4"/>
      <c r="H273" s="4"/>
    </row>
    <row r="274" spans="1:8" ht="14.25">
      <c r="A274" s="4"/>
      <c r="B274" s="5"/>
      <c r="C274" s="4"/>
      <c r="D274" s="5"/>
      <c r="E274" s="4"/>
      <c r="F274" s="4"/>
      <c r="G274" s="4"/>
      <c r="H274" s="4"/>
    </row>
    <row r="275" spans="1:8" ht="14.25">
      <c r="A275" s="4"/>
      <c r="B275" s="5"/>
      <c r="C275" s="4"/>
      <c r="D275" s="5"/>
      <c r="E275" s="4"/>
      <c r="F275" s="4"/>
      <c r="G275" s="4"/>
      <c r="H275" s="4"/>
    </row>
    <row r="276" spans="1:8" ht="14.25">
      <c r="A276" s="4"/>
      <c r="B276" s="5"/>
      <c r="C276" s="4"/>
      <c r="D276" s="5"/>
      <c r="E276" s="4"/>
      <c r="F276" s="4"/>
      <c r="G276" s="4"/>
      <c r="H276" s="4"/>
    </row>
    <row r="277" spans="1:8" ht="14.25">
      <c r="A277" s="4"/>
      <c r="B277" s="5"/>
      <c r="C277" s="4"/>
      <c r="D277" s="5"/>
      <c r="E277" s="4"/>
      <c r="F277" s="4"/>
      <c r="G277" s="4"/>
      <c r="H277" s="4"/>
    </row>
    <row r="278" spans="1:8" ht="14.25">
      <c r="A278" s="4"/>
      <c r="B278" s="5"/>
      <c r="C278" s="4"/>
      <c r="D278" s="5"/>
      <c r="E278" s="4"/>
      <c r="F278" s="4"/>
      <c r="G278" s="4"/>
      <c r="H278" s="4"/>
    </row>
    <row r="279" spans="1:8" ht="14.25">
      <c r="A279" s="4"/>
      <c r="B279" s="5"/>
      <c r="C279" s="4"/>
      <c r="D279" s="5"/>
      <c r="E279" s="4"/>
      <c r="F279" s="4"/>
      <c r="G279" s="4"/>
      <c r="H279" s="4"/>
    </row>
    <row r="280" spans="1:8" ht="14.25">
      <c r="A280" s="4"/>
      <c r="B280" s="5"/>
      <c r="C280" s="4"/>
      <c r="D280" s="5"/>
      <c r="E280" s="4"/>
      <c r="F280" s="4"/>
      <c r="G280" s="4"/>
      <c r="H280" s="4"/>
    </row>
    <row r="281" spans="1:8" ht="14.25">
      <c r="A281" s="4"/>
      <c r="B281" s="5"/>
      <c r="C281" s="4"/>
      <c r="D281" s="5"/>
      <c r="E281" s="4"/>
      <c r="F281" s="4"/>
      <c r="G281" s="4"/>
      <c r="H281" s="4"/>
    </row>
    <row r="282" spans="1:8" ht="14.25">
      <c r="A282" s="4"/>
      <c r="B282" s="5"/>
      <c r="C282" s="4"/>
      <c r="D282" s="5"/>
      <c r="E282" s="4"/>
      <c r="F282" s="4"/>
      <c r="G282" s="4"/>
      <c r="H282" s="4"/>
    </row>
    <row r="283" spans="1:8" ht="14.25">
      <c r="A283" s="4"/>
      <c r="B283" s="5"/>
      <c r="C283" s="4"/>
      <c r="D283" s="5"/>
      <c r="E283" s="4"/>
      <c r="F283" s="4"/>
      <c r="G283" s="4"/>
      <c r="H283" s="4"/>
    </row>
    <row r="284" spans="1:8" ht="14.25">
      <c r="A284" s="4"/>
      <c r="B284" s="5"/>
      <c r="C284" s="4"/>
      <c r="D284" s="5"/>
      <c r="E284" s="4"/>
      <c r="F284" s="4"/>
      <c r="G284" s="4"/>
      <c r="H284" s="4"/>
    </row>
    <row r="285" spans="1:8" ht="14.25">
      <c r="A285" s="4"/>
      <c r="B285" s="5"/>
      <c r="C285" s="4"/>
      <c r="D285" s="5"/>
      <c r="E285" s="4"/>
      <c r="F285" s="4"/>
      <c r="G285" s="4"/>
      <c r="H285" s="4"/>
    </row>
    <row r="286" spans="1:8" ht="14.25">
      <c r="A286" s="4"/>
      <c r="B286" s="5"/>
      <c r="C286" s="4"/>
      <c r="D286" s="5"/>
      <c r="E286" s="4"/>
      <c r="F286" s="4"/>
      <c r="G286" s="4"/>
      <c r="H286" s="4"/>
    </row>
    <row r="287" spans="1:8" ht="14.25">
      <c r="A287" s="4"/>
      <c r="B287" s="5"/>
      <c r="C287" s="4"/>
      <c r="D287" s="5"/>
      <c r="E287" s="4"/>
      <c r="F287" s="4"/>
      <c r="G287" s="4"/>
      <c r="H287" s="4"/>
    </row>
    <row r="288" spans="1:8" ht="14.25">
      <c r="A288" s="4"/>
      <c r="B288" s="5"/>
      <c r="C288" s="4"/>
      <c r="D288" s="5"/>
      <c r="E288" s="4"/>
      <c r="F288" s="4"/>
      <c r="G288" s="4"/>
      <c r="H288" s="4"/>
    </row>
    <row r="289" spans="1:8" ht="14.25">
      <c r="A289" s="4"/>
      <c r="B289" s="5"/>
      <c r="C289" s="4"/>
      <c r="D289" s="5"/>
      <c r="E289" s="4"/>
      <c r="F289" s="4"/>
      <c r="G289" s="4"/>
      <c r="H289" s="4"/>
    </row>
    <row r="290" spans="1:8" ht="14.25">
      <c r="A290" s="4"/>
      <c r="B290" s="5"/>
      <c r="C290" s="4"/>
      <c r="D290" s="5"/>
      <c r="E290" s="4"/>
      <c r="F290" s="4"/>
      <c r="G290" s="4"/>
      <c r="H290" s="4"/>
    </row>
    <row r="291" spans="1:8" ht="14.25">
      <c r="A291" s="4"/>
      <c r="B291" s="5"/>
      <c r="C291" s="4"/>
      <c r="D291" s="5"/>
      <c r="E291" s="4"/>
      <c r="F291" s="4"/>
      <c r="G291" s="4"/>
      <c r="H291" s="4"/>
    </row>
    <row r="292" spans="1:8" ht="14.25">
      <c r="A292" s="4"/>
      <c r="B292" s="5"/>
      <c r="C292" s="4"/>
      <c r="D292" s="5"/>
      <c r="E292" s="4"/>
      <c r="F292" s="4"/>
      <c r="G292" s="4"/>
      <c r="H292" s="4"/>
    </row>
    <row r="293" spans="1:8" ht="14.25">
      <c r="A293" s="4"/>
      <c r="B293" s="5"/>
      <c r="C293" s="4"/>
      <c r="D293" s="5"/>
      <c r="E293" s="4"/>
      <c r="F293" s="4"/>
      <c r="G293" s="4"/>
      <c r="H293" s="4"/>
    </row>
    <row r="294" spans="1:8" ht="14.25">
      <c r="A294" s="4"/>
      <c r="B294" s="5"/>
      <c r="C294" s="4"/>
      <c r="D294" s="5"/>
      <c r="E294" s="4"/>
      <c r="F294" s="4"/>
      <c r="G294" s="4"/>
      <c r="H294" s="4"/>
    </row>
    <row r="295" spans="1:8" ht="14.25">
      <c r="A295" s="4"/>
      <c r="B295" s="5"/>
      <c r="C295" s="4"/>
      <c r="D295" s="5"/>
      <c r="E295" s="4"/>
      <c r="F295" s="4"/>
      <c r="G295" s="4"/>
      <c r="H295" s="4"/>
    </row>
    <row r="296" spans="1:8" ht="14.25">
      <c r="A296" s="4"/>
      <c r="B296" s="5"/>
      <c r="C296" s="4"/>
      <c r="D296" s="5"/>
      <c r="E296" s="4"/>
      <c r="F296" s="4"/>
      <c r="G296" s="4"/>
      <c r="H296" s="4"/>
    </row>
    <row r="297" spans="1:8" ht="14.25">
      <c r="A297" s="4"/>
      <c r="B297" s="5"/>
      <c r="C297" s="4"/>
      <c r="D297" s="5"/>
      <c r="E297" s="4"/>
      <c r="F297" s="4"/>
      <c r="G297" s="4"/>
      <c r="H297" s="4"/>
    </row>
    <row r="298" spans="1:8" ht="14.25">
      <c r="A298" s="4"/>
      <c r="B298" s="5"/>
      <c r="C298" s="4"/>
      <c r="D298" s="5"/>
      <c r="E298" s="4"/>
      <c r="F298" s="4"/>
      <c r="G298" s="4"/>
      <c r="H298" s="4"/>
    </row>
    <row r="299" spans="1:8" ht="14.25">
      <c r="A299" s="4"/>
      <c r="B299" s="5"/>
      <c r="C299" s="4"/>
      <c r="D299" s="5"/>
      <c r="E299" s="4"/>
      <c r="F299" s="4"/>
      <c r="G299" s="4"/>
      <c r="H299" s="4"/>
    </row>
    <row r="300" spans="1:8" ht="14.25">
      <c r="A300" s="4"/>
      <c r="B300" s="5"/>
      <c r="C300" s="4"/>
      <c r="D300" s="5"/>
      <c r="E300" s="4"/>
      <c r="F300" s="4"/>
      <c r="G300" s="4"/>
      <c r="H300" s="4"/>
    </row>
    <row r="301" spans="1:8" ht="14.25">
      <c r="A301" s="4"/>
      <c r="B301" s="5"/>
      <c r="C301" s="4"/>
      <c r="D301" s="5"/>
      <c r="E301" s="4"/>
      <c r="F301" s="4"/>
      <c r="G301" s="4"/>
      <c r="H301" s="4"/>
    </row>
    <row r="302" spans="1:8" ht="14.25">
      <c r="A302" s="4"/>
      <c r="B302" s="5"/>
      <c r="C302" s="4"/>
      <c r="D302" s="5"/>
      <c r="E302" s="4"/>
      <c r="F302" s="4"/>
      <c r="G302" s="4"/>
      <c r="H302" s="4"/>
    </row>
    <row r="303" spans="1:8" ht="14.25">
      <c r="A303" s="4"/>
      <c r="B303" s="5"/>
      <c r="C303" s="4"/>
      <c r="D303" s="5"/>
      <c r="E303" s="4"/>
      <c r="F303" s="4"/>
      <c r="G303" s="4"/>
      <c r="H303" s="4"/>
    </row>
    <row r="304" spans="1:8" ht="14.25">
      <c r="A304" s="4"/>
      <c r="B304" s="5"/>
      <c r="C304" s="4"/>
      <c r="D304" s="5"/>
      <c r="E304" s="4"/>
      <c r="F304" s="4"/>
      <c r="G304" s="4"/>
      <c r="H304" s="4"/>
    </row>
    <row r="305" spans="1:8" ht="14.25">
      <c r="A305" s="4"/>
      <c r="B305" s="5"/>
      <c r="C305" s="4"/>
      <c r="D305" s="5"/>
      <c r="E305" s="4"/>
      <c r="F305" s="4"/>
      <c r="G305" s="4"/>
      <c r="H305" s="4"/>
    </row>
    <row r="306" spans="1:8" ht="14.25">
      <c r="A306" s="4"/>
      <c r="B306" s="5"/>
      <c r="C306" s="4"/>
      <c r="D306" s="5"/>
      <c r="E306" s="4"/>
      <c r="F306" s="4"/>
      <c r="G306" s="4"/>
      <c r="H306" s="4"/>
    </row>
    <row r="307" spans="1:8" ht="14.25">
      <c r="A307" s="4"/>
      <c r="B307" s="5"/>
      <c r="C307" s="4"/>
      <c r="D307" s="5"/>
      <c r="E307" s="4"/>
      <c r="F307" s="4"/>
      <c r="G307" s="4"/>
      <c r="H307" s="4"/>
    </row>
    <row r="308" spans="1:8" ht="14.25">
      <c r="A308" s="4"/>
      <c r="B308" s="5"/>
      <c r="C308" s="4"/>
      <c r="D308" s="5"/>
      <c r="E308" s="4"/>
      <c r="F308" s="4"/>
      <c r="G308" s="4"/>
      <c r="H308" s="4"/>
    </row>
    <row r="309" spans="1:8" ht="14.25">
      <c r="A309" s="4"/>
      <c r="B309" s="5"/>
      <c r="C309" s="4"/>
      <c r="D309" s="5"/>
      <c r="E309" s="4"/>
      <c r="F309" s="4"/>
      <c r="G309" s="4"/>
      <c r="H309" s="4"/>
    </row>
    <row r="310" spans="1:8" ht="14.25">
      <c r="A310" s="4"/>
      <c r="B310" s="5"/>
      <c r="C310" s="4"/>
      <c r="D310" s="5"/>
      <c r="E310" s="4"/>
      <c r="F310" s="4"/>
      <c r="G310" s="4"/>
      <c r="H310" s="4"/>
    </row>
    <row r="311" spans="1:8" ht="14.25">
      <c r="A311" s="4"/>
      <c r="B311" s="5"/>
      <c r="C311" s="4"/>
      <c r="D311" s="5"/>
      <c r="E311" s="4"/>
      <c r="F311" s="4"/>
      <c r="G311" s="4"/>
      <c r="H311" s="4"/>
    </row>
    <row r="312" spans="1:8" ht="14.25">
      <c r="A312" s="4"/>
      <c r="B312" s="5"/>
      <c r="C312" s="4"/>
      <c r="D312" s="5"/>
      <c r="E312" s="4"/>
      <c r="F312" s="4"/>
      <c r="G312" s="4"/>
      <c r="H312" s="4"/>
    </row>
    <row r="313" spans="1:8" ht="14.25">
      <c r="A313" s="4"/>
      <c r="B313" s="5"/>
      <c r="C313" s="4"/>
      <c r="D313" s="5"/>
      <c r="E313" s="4"/>
      <c r="F313" s="4"/>
      <c r="G313" s="4"/>
      <c r="H313" s="4"/>
    </row>
    <row r="314" spans="1:8" ht="14.25">
      <c r="A314" s="4"/>
      <c r="B314" s="5"/>
      <c r="C314" s="4"/>
      <c r="D314" s="5"/>
      <c r="E314" s="4"/>
      <c r="F314" s="4"/>
      <c r="G314" s="4"/>
      <c r="H314" s="4"/>
    </row>
    <row r="315" spans="1:8" ht="14.25">
      <c r="A315" s="4"/>
      <c r="B315" s="5"/>
      <c r="C315" s="4"/>
      <c r="D315" s="5"/>
      <c r="E315" s="4"/>
      <c r="F315" s="4"/>
      <c r="G315" s="4"/>
      <c r="H315" s="4"/>
    </row>
    <row r="316" spans="1:8" ht="14.25">
      <c r="A316" s="4"/>
      <c r="B316" s="5"/>
      <c r="C316" s="4"/>
      <c r="D316" s="5"/>
      <c r="E316" s="4"/>
      <c r="F316" s="4"/>
      <c r="G316" s="4"/>
      <c r="H316" s="4"/>
    </row>
    <row r="317" spans="1:8" ht="14.25">
      <c r="A317" s="4"/>
      <c r="B317" s="5"/>
      <c r="C317" s="4"/>
      <c r="D317" s="5"/>
      <c r="E317" s="4"/>
      <c r="F317" s="4"/>
      <c r="G317" s="4"/>
      <c r="H317" s="4"/>
    </row>
    <row r="318" spans="1:8" ht="14.25">
      <c r="A318" s="4"/>
      <c r="B318" s="5"/>
      <c r="C318" s="4"/>
      <c r="D318" s="5"/>
      <c r="E318" s="4"/>
      <c r="F318" s="4"/>
      <c r="G318" s="4"/>
      <c r="H318" s="4"/>
    </row>
    <row r="319" spans="1:8" ht="14.25">
      <c r="A319" s="4"/>
      <c r="B319" s="5"/>
      <c r="C319" s="4"/>
      <c r="D319" s="5"/>
      <c r="E319" s="4"/>
      <c r="F319" s="4"/>
      <c r="G319" s="4"/>
      <c r="H319" s="4"/>
    </row>
    <row r="320" spans="1:8" ht="14.25">
      <c r="A320" s="4"/>
      <c r="B320" s="5"/>
      <c r="C320" s="4"/>
      <c r="D320" s="5"/>
      <c r="E320" s="4"/>
      <c r="F320" s="4"/>
      <c r="G320" s="4"/>
      <c r="H320" s="4"/>
    </row>
    <row r="321" spans="1:8" ht="14.25">
      <c r="A321" s="4"/>
      <c r="B321" s="5"/>
      <c r="C321" s="4"/>
      <c r="D321" s="5"/>
      <c r="E321" s="4"/>
      <c r="F321" s="4"/>
      <c r="G321" s="4"/>
      <c r="H321" s="4"/>
    </row>
    <row r="322" spans="1:8" ht="14.25">
      <c r="A322" s="4"/>
      <c r="B322" s="5"/>
      <c r="C322" s="4"/>
      <c r="D322" s="5"/>
      <c r="E322" s="4"/>
      <c r="F322" s="4"/>
      <c r="G322" s="4"/>
      <c r="H322" s="4"/>
    </row>
    <row r="323" spans="1:8" ht="14.25">
      <c r="A323" s="4"/>
      <c r="B323" s="5"/>
      <c r="C323" s="4"/>
      <c r="D323" s="5"/>
      <c r="E323" s="4"/>
      <c r="F323" s="4"/>
      <c r="G323" s="4"/>
      <c r="H323" s="4"/>
    </row>
    <row r="324" spans="1:8" ht="14.25">
      <c r="A324" s="4"/>
      <c r="B324" s="5"/>
      <c r="C324" s="4"/>
      <c r="D324" s="5"/>
      <c r="E324" s="4"/>
      <c r="F324" s="4"/>
      <c r="G324" s="4"/>
      <c r="H324" s="4"/>
    </row>
    <row r="325" spans="1:8" ht="14.25">
      <c r="A325" s="4"/>
      <c r="B325" s="5"/>
      <c r="C325" s="4"/>
      <c r="D325" s="5"/>
      <c r="E325" s="4"/>
      <c r="F325" s="4"/>
      <c r="G325" s="4"/>
      <c r="H325" s="4"/>
    </row>
    <row r="326" spans="1:8" ht="14.25">
      <c r="A326" s="4"/>
      <c r="B326" s="5"/>
      <c r="C326" s="4"/>
      <c r="D326" s="5"/>
      <c r="E326" s="4"/>
      <c r="F326" s="4"/>
      <c r="G326" s="4"/>
      <c r="H326" s="4"/>
    </row>
    <row r="327" spans="1:8" ht="14.25">
      <c r="A327" s="4"/>
      <c r="B327" s="5"/>
      <c r="C327" s="4"/>
      <c r="D327" s="5"/>
      <c r="E327" s="4"/>
      <c r="F327" s="4"/>
      <c r="G327" s="4"/>
      <c r="H327" s="4"/>
    </row>
    <row r="328" spans="1:8" ht="14.25">
      <c r="A328" s="4"/>
      <c r="B328" s="5"/>
      <c r="C328" s="4"/>
      <c r="D328" s="5"/>
      <c r="E328" s="4"/>
      <c r="F328" s="4"/>
      <c r="G328" s="4"/>
      <c r="H328" s="4"/>
    </row>
    <row r="329" spans="1:8" ht="14.25">
      <c r="A329" s="4"/>
      <c r="B329" s="5"/>
      <c r="C329" s="4"/>
      <c r="D329" s="5"/>
      <c r="E329" s="4"/>
      <c r="F329" s="4"/>
      <c r="G329" s="4"/>
      <c r="H329" s="4"/>
    </row>
    <row r="330" spans="1:8" ht="14.25">
      <c r="A330" s="4"/>
      <c r="B330" s="5"/>
      <c r="C330" s="4"/>
      <c r="D330" s="5"/>
      <c r="E330" s="4"/>
      <c r="F330" s="4"/>
      <c r="G330" s="4"/>
      <c r="H330" s="4"/>
    </row>
    <row r="331" spans="1:8" ht="14.25">
      <c r="A331" s="4"/>
      <c r="B331" s="5"/>
      <c r="C331" s="4"/>
      <c r="D331" s="5"/>
      <c r="E331" s="4"/>
      <c r="F331" s="4"/>
      <c r="G331" s="4"/>
      <c r="H331" s="4"/>
    </row>
    <row r="332" spans="1:8" ht="14.25">
      <c r="A332" s="4"/>
      <c r="B332" s="5"/>
      <c r="C332" s="4"/>
      <c r="D332" s="5"/>
      <c r="E332" s="4"/>
      <c r="F332" s="4"/>
      <c r="G332" s="4"/>
      <c r="H332" s="4"/>
    </row>
    <row r="333" spans="1:8" ht="14.25">
      <c r="A333" s="4"/>
      <c r="B333" s="5"/>
      <c r="C333" s="4"/>
      <c r="D333" s="5"/>
      <c r="E333" s="4"/>
      <c r="F333" s="4"/>
      <c r="G333" s="4"/>
      <c r="H333" s="4"/>
    </row>
    <row r="334" spans="1:8" ht="14.25">
      <c r="A334" s="4"/>
      <c r="B334" s="5"/>
      <c r="C334" s="4"/>
      <c r="D334" s="5"/>
      <c r="E334" s="4"/>
      <c r="F334" s="4"/>
      <c r="G334" s="4"/>
      <c r="H334" s="4"/>
    </row>
    <row r="335" spans="1:8" ht="14.25">
      <c r="A335" s="4"/>
      <c r="B335" s="5"/>
      <c r="C335" s="4"/>
      <c r="D335" s="5"/>
      <c r="E335" s="4"/>
      <c r="F335" s="4"/>
      <c r="G335" s="4"/>
      <c r="H335" s="4"/>
    </row>
    <row r="336" spans="1:8" ht="14.25">
      <c r="A336" s="4"/>
      <c r="B336" s="5"/>
      <c r="C336" s="4"/>
      <c r="D336" s="5"/>
      <c r="E336" s="4"/>
      <c r="F336" s="4"/>
      <c r="G336" s="4"/>
      <c r="H336" s="4"/>
    </row>
    <row r="337" spans="1:8" ht="14.25">
      <c r="A337" s="4"/>
      <c r="B337" s="5"/>
      <c r="C337" s="4"/>
      <c r="D337" s="5"/>
      <c r="E337" s="4"/>
      <c r="F337" s="4"/>
      <c r="G337" s="4"/>
      <c r="H337" s="4"/>
    </row>
    <row r="338" spans="1:8" ht="14.25">
      <c r="A338" s="4"/>
      <c r="B338" s="5"/>
      <c r="C338" s="4"/>
      <c r="D338" s="5"/>
      <c r="E338" s="4"/>
      <c r="F338" s="4"/>
      <c r="G338" s="4"/>
      <c r="H338" s="4"/>
    </row>
    <row r="339" spans="1:8" ht="14.25">
      <c r="A339" s="4"/>
      <c r="B339" s="5"/>
      <c r="C339" s="4"/>
      <c r="D339" s="5"/>
      <c r="E339" s="4"/>
      <c r="F339" s="4"/>
      <c r="G339" s="4"/>
      <c r="H339" s="4"/>
    </row>
    <row r="340" spans="1:8" ht="14.25">
      <c r="A340" s="4"/>
      <c r="B340" s="5"/>
      <c r="C340" s="4"/>
      <c r="D340" s="5"/>
      <c r="E340" s="4"/>
      <c r="F340" s="4"/>
      <c r="G340" s="4"/>
      <c r="H340" s="4"/>
    </row>
    <row r="341" spans="1:8" ht="14.25">
      <c r="A341" s="4"/>
      <c r="B341" s="5"/>
      <c r="C341" s="4"/>
      <c r="D341" s="5"/>
      <c r="E341" s="4"/>
      <c r="F341" s="4"/>
      <c r="G341" s="4"/>
      <c r="H341" s="4"/>
    </row>
    <row r="342" spans="1:8" ht="14.25">
      <c r="A342" s="4"/>
      <c r="B342" s="5"/>
      <c r="C342" s="4"/>
      <c r="D342" s="5"/>
      <c r="E342" s="4"/>
      <c r="F342" s="4"/>
      <c r="G342" s="4"/>
      <c r="H342" s="4"/>
    </row>
    <row r="343" spans="1:8" ht="14.25">
      <c r="A343" s="4"/>
      <c r="B343" s="5"/>
      <c r="C343" s="4"/>
      <c r="D343" s="5"/>
      <c r="E343" s="4"/>
      <c r="F343" s="4"/>
      <c r="G343" s="4"/>
      <c r="H343" s="4"/>
    </row>
    <row r="344" spans="1:8" ht="14.25">
      <c r="A344" s="4"/>
      <c r="B344" s="5"/>
      <c r="C344" s="4"/>
      <c r="D344" s="5"/>
      <c r="E344" s="4"/>
      <c r="F344" s="4"/>
      <c r="G344" s="4"/>
      <c r="H344" s="4"/>
    </row>
    <row r="345" spans="1:8" ht="14.25">
      <c r="A345" s="4"/>
      <c r="B345" s="5"/>
      <c r="C345" s="4"/>
      <c r="D345" s="5"/>
      <c r="E345" s="4"/>
      <c r="F345" s="4"/>
      <c r="G345" s="4"/>
      <c r="H345" s="4"/>
    </row>
    <row r="346" spans="1:8" ht="14.25">
      <c r="A346" s="4"/>
      <c r="B346" s="5"/>
      <c r="C346" s="4"/>
      <c r="D346" s="5"/>
      <c r="E346" s="4"/>
      <c r="F346" s="4"/>
      <c r="G346" s="4"/>
      <c r="H346" s="4"/>
    </row>
    <row r="347" spans="1:8" ht="14.25">
      <c r="A347" s="4"/>
      <c r="B347" s="5"/>
      <c r="C347" s="4"/>
      <c r="D347" s="5"/>
      <c r="E347" s="4"/>
      <c r="F347" s="4"/>
      <c r="G347" s="4"/>
      <c r="H347" s="4"/>
    </row>
    <row r="348" spans="1:8" ht="14.25">
      <c r="A348" s="4"/>
      <c r="B348" s="5"/>
      <c r="C348" s="4"/>
      <c r="D348" s="5"/>
      <c r="E348" s="4"/>
      <c r="F348" s="4"/>
      <c r="G348" s="4"/>
      <c r="H348" s="4"/>
    </row>
    <row r="349" spans="1:8" ht="14.25">
      <c r="A349" s="4"/>
      <c r="B349" s="5"/>
      <c r="C349" s="4"/>
      <c r="D349" s="5"/>
      <c r="E349" s="4"/>
      <c r="F349" s="4"/>
      <c r="G349" s="4"/>
      <c r="H349" s="4"/>
    </row>
    <row r="350" spans="1:8" ht="14.25">
      <c r="A350" s="4"/>
      <c r="B350" s="5"/>
      <c r="C350" s="4"/>
      <c r="D350" s="5"/>
      <c r="E350" s="4"/>
      <c r="F350" s="4"/>
      <c r="G350" s="4"/>
      <c r="H350" s="4"/>
    </row>
    <row r="351" spans="1:8" ht="14.25">
      <c r="A351" s="4"/>
      <c r="B351" s="5"/>
      <c r="C351" s="4"/>
      <c r="D351" s="5"/>
      <c r="E351" s="4"/>
      <c r="F351" s="4"/>
      <c r="G351" s="4"/>
      <c r="H351" s="4"/>
    </row>
    <row r="352" spans="1:8" ht="14.25">
      <c r="A352" s="4"/>
      <c r="B352" s="5"/>
      <c r="C352" s="4"/>
      <c r="D352" s="5"/>
      <c r="E352" s="4"/>
      <c r="F352" s="4"/>
      <c r="G352" s="4"/>
      <c r="H352" s="4"/>
    </row>
    <row r="353" spans="1:8" ht="14.25">
      <c r="A353" s="4"/>
      <c r="B353" s="5"/>
      <c r="C353" s="4"/>
      <c r="D353" s="5"/>
      <c r="E353" s="4"/>
      <c r="F353" s="4"/>
      <c r="G353" s="4"/>
      <c r="H353" s="4"/>
    </row>
    <row r="354" spans="1:8" ht="14.25">
      <c r="A354" s="4"/>
      <c r="B354" s="5"/>
      <c r="C354" s="4"/>
      <c r="D354" s="5"/>
      <c r="E354" s="4"/>
      <c r="F354" s="4"/>
      <c r="G354" s="4"/>
      <c r="H354" s="4"/>
    </row>
    <row r="355" spans="1:8" ht="14.25">
      <c r="A355" s="4"/>
      <c r="B355" s="5"/>
      <c r="C355" s="4"/>
      <c r="D355" s="5"/>
      <c r="E355" s="4"/>
      <c r="F355" s="4"/>
      <c r="G355" s="4"/>
      <c r="H355" s="4"/>
    </row>
    <row r="356" spans="1:8" ht="14.25">
      <c r="A356" s="4"/>
      <c r="B356" s="5"/>
      <c r="C356" s="4"/>
      <c r="D356" s="5"/>
      <c r="E356" s="4"/>
      <c r="F356" s="4"/>
      <c r="G356" s="4"/>
      <c r="H356" s="4"/>
    </row>
    <row r="357" spans="1:8" ht="14.25">
      <c r="A357" s="4"/>
      <c r="B357" s="5"/>
      <c r="C357" s="4"/>
      <c r="D357" s="5"/>
      <c r="E357" s="4"/>
      <c r="F357" s="4"/>
      <c r="G357" s="4"/>
      <c r="H357" s="4"/>
    </row>
    <row r="358" spans="1:8" ht="14.25">
      <c r="A358" s="4"/>
      <c r="B358" s="5"/>
      <c r="C358" s="4"/>
      <c r="D358" s="5"/>
      <c r="E358" s="4"/>
      <c r="F358" s="4"/>
      <c r="G358" s="4"/>
      <c r="H358" s="4"/>
    </row>
    <row r="359" spans="1:8" ht="14.25">
      <c r="A359" s="4"/>
      <c r="B359" s="5"/>
      <c r="C359" s="4"/>
      <c r="D359" s="5"/>
      <c r="E359" s="4"/>
      <c r="F359" s="4"/>
      <c r="G359" s="4"/>
      <c r="H359" s="4"/>
    </row>
    <row r="360" spans="1:8" ht="14.25">
      <c r="A360" s="4"/>
      <c r="B360" s="5"/>
      <c r="C360" s="4"/>
      <c r="D360" s="5"/>
      <c r="E360" s="4"/>
      <c r="F360" s="4"/>
      <c r="G360" s="4"/>
      <c r="H360" s="4"/>
    </row>
    <row r="361" spans="1:8" ht="14.25">
      <c r="A361" s="4"/>
      <c r="B361" s="5"/>
      <c r="C361" s="4"/>
      <c r="D361" s="5"/>
      <c r="E361" s="4"/>
      <c r="F361" s="4"/>
      <c r="G361" s="4"/>
      <c r="H361" s="4"/>
    </row>
    <row r="362" spans="1:8" ht="14.25">
      <c r="A362" s="4"/>
      <c r="B362" s="5"/>
      <c r="C362" s="4"/>
      <c r="D362" s="5"/>
      <c r="E362" s="4"/>
      <c r="F362" s="4"/>
      <c r="G362" s="4"/>
      <c r="H362" s="4"/>
    </row>
    <row r="363" spans="1:8" ht="14.25">
      <c r="A363" s="4"/>
      <c r="B363" s="5"/>
      <c r="C363" s="4"/>
      <c r="D363" s="5"/>
      <c r="E363" s="4"/>
      <c r="F363" s="4"/>
      <c r="G363" s="4"/>
      <c r="H363" s="4"/>
    </row>
    <row r="364" spans="1:8" ht="14.25">
      <c r="A364" s="4"/>
      <c r="B364" s="5"/>
      <c r="C364" s="4"/>
      <c r="D364" s="5"/>
      <c r="E364" s="4"/>
      <c r="F364" s="4"/>
      <c r="G364" s="4"/>
      <c r="H364" s="4"/>
    </row>
    <row r="365" spans="1:8" ht="14.25">
      <c r="A365" s="4"/>
      <c r="B365" s="5"/>
      <c r="C365" s="4"/>
      <c r="D365" s="5"/>
      <c r="E365" s="4"/>
      <c r="F365" s="4"/>
      <c r="G365" s="4"/>
      <c r="H365" s="4"/>
    </row>
    <row r="366" spans="1:8" ht="14.25">
      <c r="A366" s="4"/>
      <c r="B366" s="5"/>
      <c r="C366" s="4"/>
      <c r="D366" s="5"/>
      <c r="E366" s="4"/>
      <c r="F366" s="4"/>
      <c r="G366" s="4"/>
      <c r="H366" s="4"/>
    </row>
    <row r="367" spans="1:8" ht="14.25">
      <c r="A367" s="4"/>
      <c r="B367" s="5"/>
      <c r="C367" s="4"/>
      <c r="D367" s="5"/>
      <c r="E367" s="4"/>
      <c r="F367" s="4"/>
      <c r="G367" s="4"/>
      <c r="H367" s="4"/>
    </row>
    <row r="368" spans="1:8" ht="14.25">
      <c r="A368" s="4"/>
      <c r="B368" s="5"/>
      <c r="C368" s="4"/>
      <c r="D368" s="5"/>
      <c r="E368" s="4"/>
      <c r="F368" s="4"/>
      <c r="G368" s="4"/>
      <c r="H368" s="4"/>
    </row>
    <row r="369" spans="1:8" ht="14.25">
      <c r="A369" s="4"/>
      <c r="B369" s="5"/>
      <c r="C369" s="4"/>
      <c r="D369" s="5"/>
      <c r="E369" s="4"/>
      <c r="F369" s="4"/>
      <c r="G369" s="4"/>
      <c r="H369" s="4"/>
    </row>
    <row r="370" spans="1:8" ht="14.25">
      <c r="A370" s="4"/>
      <c r="B370" s="5"/>
      <c r="C370" s="4"/>
      <c r="D370" s="5"/>
      <c r="E370" s="4"/>
      <c r="F370" s="4"/>
      <c r="G370" s="4"/>
      <c r="H370" s="4"/>
    </row>
    <row r="371" spans="1:8" ht="14.25">
      <c r="A371" s="4"/>
      <c r="B371" s="5"/>
      <c r="C371" s="4"/>
      <c r="D371" s="5"/>
      <c r="E371" s="4"/>
      <c r="F371" s="4"/>
      <c r="G371" s="4"/>
      <c r="H371" s="4"/>
    </row>
    <row r="372" spans="1:8" ht="14.25">
      <c r="A372" s="4"/>
      <c r="B372" s="5"/>
      <c r="C372" s="4"/>
      <c r="D372" s="5"/>
      <c r="E372" s="4"/>
      <c r="F372" s="4"/>
      <c r="G372" s="4"/>
      <c r="H372" s="4"/>
    </row>
    <row r="373" spans="1:8" ht="14.25">
      <c r="A373" s="4"/>
      <c r="B373" s="5"/>
      <c r="C373" s="4"/>
      <c r="D373" s="5"/>
      <c r="E373" s="4"/>
      <c r="F373" s="4"/>
      <c r="G373" s="4"/>
      <c r="H373" s="4"/>
    </row>
    <row r="374" spans="1:8" ht="14.25">
      <c r="A374" s="4"/>
      <c r="B374" s="5"/>
      <c r="C374" s="4"/>
      <c r="D374" s="5"/>
      <c r="E374" s="4"/>
      <c r="F374" s="4"/>
      <c r="G374" s="4"/>
      <c r="H374" s="4"/>
    </row>
    <row r="375" spans="1:8" ht="14.25">
      <c r="A375" s="4"/>
      <c r="B375" s="5"/>
      <c r="C375" s="4"/>
      <c r="D375" s="5"/>
      <c r="E375" s="4"/>
      <c r="F375" s="4"/>
      <c r="G375" s="4"/>
      <c r="H375" s="4"/>
    </row>
    <row r="376" spans="1:8" ht="14.25">
      <c r="A376" s="4"/>
      <c r="B376" s="5"/>
      <c r="C376" s="4"/>
      <c r="D376" s="5"/>
      <c r="E376" s="4"/>
      <c r="F376" s="4"/>
      <c r="G376" s="4"/>
      <c r="H376" s="4"/>
    </row>
    <row r="377" spans="1:8" ht="14.25">
      <c r="A377" s="4"/>
      <c r="B377" s="5"/>
      <c r="C377" s="4"/>
      <c r="D377" s="5"/>
      <c r="E377" s="4"/>
      <c r="F377" s="4"/>
      <c r="G377" s="4"/>
      <c r="H377" s="4"/>
    </row>
    <row r="378" spans="1:8" ht="14.25">
      <c r="A378" s="4"/>
      <c r="B378" s="5"/>
      <c r="C378" s="4"/>
      <c r="D378" s="5"/>
      <c r="E378" s="4"/>
      <c r="F378" s="4"/>
      <c r="G378" s="4"/>
      <c r="H378" s="4"/>
    </row>
    <row r="379" spans="1:8" ht="14.25">
      <c r="A379" s="4"/>
      <c r="B379" s="5"/>
      <c r="C379" s="4"/>
      <c r="D379" s="5"/>
      <c r="E379" s="4"/>
      <c r="F379" s="4"/>
      <c r="G379" s="4"/>
      <c r="H379" s="4"/>
    </row>
    <row r="380" spans="1:8" ht="14.25">
      <c r="A380" s="4"/>
      <c r="B380" s="5"/>
      <c r="C380" s="4"/>
      <c r="D380" s="5"/>
      <c r="E380" s="4"/>
      <c r="F380" s="4"/>
      <c r="G380" s="4"/>
      <c r="H380" s="4"/>
    </row>
    <row r="381" spans="1:8" ht="14.25">
      <c r="A381" s="4"/>
      <c r="B381" s="5"/>
      <c r="C381" s="4"/>
      <c r="D381" s="5"/>
      <c r="E381" s="4"/>
      <c r="F381" s="4"/>
      <c r="G381" s="4"/>
      <c r="H381" s="4"/>
    </row>
    <row r="382" spans="1:8" ht="14.25">
      <c r="A382" s="4"/>
      <c r="B382" s="5"/>
      <c r="C382" s="4"/>
      <c r="D382" s="5"/>
      <c r="E382" s="4"/>
      <c r="F382" s="4"/>
      <c r="G382" s="4"/>
      <c r="H382" s="4"/>
    </row>
    <row r="383" spans="1:8" ht="14.25">
      <c r="A383" s="4"/>
      <c r="B383" s="5"/>
      <c r="C383" s="4"/>
      <c r="D383" s="5"/>
      <c r="E383" s="4"/>
      <c r="F383" s="4"/>
      <c r="G383" s="4"/>
      <c r="H383" s="4"/>
    </row>
    <row r="384" spans="1:8" ht="14.25">
      <c r="A384" s="4"/>
      <c r="B384" s="5"/>
      <c r="C384" s="4"/>
      <c r="D384" s="5"/>
      <c r="E384" s="4"/>
      <c r="F384" s="4"/>
      <c r="G384" s="4"/>
      <c r="H384" s="4"/>
    </row>
    <row r="385" spans="1:8" ht="14.25">
      <c r="A385" s="4"/>
      <c r="B385" s="5"/>
      <c r="C385" s="4"/>
      <c r="D385" s="5"/>
      <c r="E385" s="4"/>
      <c r="F385" s="4"/>
      <c r="G385" s="4"/>
      <c r="H385" s="4"/>
    </row>
    <row r="386" spans="1:8" ht="14.25">
      <c r="A386" s="4"/>
      <c r="B386" s="5"/>
      <c r="C386" s="4"/>
      <c r="D386" s="5"/>
      <c r="E386" s="4"/>
      <c r="F386" s="4"/>
      <c r="G386" s="4"/>
      <c r="H386" s="4"/>
    </row>
    <row r="387" spans="1:8" ht="14.25">
      <c r="A387" s="4"/>
      <c r="B387" s="5"/>
      <c r="C387" s="4"/>
      <c r="D387" s="5"/>
      <c r="E387" s="4"/>
      <c r="F387" s="4"/>
      <c r="G387" s="4"/>
      <c r="H387" s="4"/>
    </row>
    <row r="388" spans="1:8" ht="14.25">
      <c r="A388" s="4"/>
      <c r="B388" s="5"/>
      <c r="C388" s="4"/>
      <c r="D388" s="5"/>
      <c r="E388" s="4"/>
      <c r="F388" s="4"/>
      <c r="G388" s="4"/>
      <c r="H388" s="4"/>
    </row>
    <row r="389" spans="1:8" ht="14.25">
      <c r="A389" s="4"/>
      <c r="B389" s="5"/>
      <c r="C389" s="4"/>
      <c r="D389" s="5"/>
      <c r="E389" s="4"/>
      <c r="F389" s="4"/>
      <c r="G389" s="4"/>
      <c r="H389" s="4"/>
    </row>
    <row r="390" spans="1:8" ht="14.25">
      <c r="A390" s="4"/>
      <c r="B390" s="5"/>
      <c r="C390" s="4"/>
      <c r="D390" s="5"/>
      <c r="E390" s="4"/>
      <c r="F390" s="4"/>
      <c r="G390" s="4"/>
      <c r="H390" s="4"/>
    </row>
    <row r="391" spans="1:8" ht="14.25">
      <c r="A391" s="4"/>
      <c r="B391" s="5"/>
      <c r="C391" s="4"/>
      <c r="D391" s="5"/>
      <c r="E391" s="4"/>
      <c r="F391" s="4"/>
      <c r="G391" s="4"/>
      <c r="H391" s="4"/>
    </row>
    <row r="392" spans="1:8" ht="14.25">
      <c r="A392" s="4"/>
      <c r="B392" s="5"/>
      <c r="C392" s="4"/>
      <c r="D392" s="5"/>
      <c r="E392" s="4"/>
      <c r="F392" s="4"/>
      <c r="G392" s="4"/>
      <c r="H392" s="4"/>
    </row>
    <row r="393" spans="1:8" ht="14.25">
      <c r="A393" s="4"/>
      <c r="B393" s="5"/>
      <c r="C393" s="4"/>
      <c r="D393" s="5"/>
      <c r="E393" s="4"/>
      <c r="F393" s="4"/>
      <c r="G393" s="4"/>
      <c r="H393" s="4"/>
    </row>
    <row r="394" spans="1:8" ht="14.25">
      <c r="A394" s="4"/>
      <c r="B394" s="5"/>
      <c r="C394" s="4"/>
      <c r="D394" s="5"/>
      <c r="E394" s="4"/>
      <c r="F394" s="4"/>
      <c r="G394" s="4"/>
      <c r="H394" s="4"/>
    </row>
    <row r="395" spans="1:8" ht="14.25">
      <c r="A395" s="4"/>
      <c r="B395" s="5"/>
      <c r="C395" s="4"/>
      <c r="D395" s="5"/>
      <c r="E395" s="4"/>
      <c r="F395" s="4"/>
      <c r="G395" s="4"/>
      <c r="H395" s="4"/>
    </row>
    <row r="396" spans="1:8" ht="14.25">
      <c r="A396" s="4"/>
      <c r="B396" s="5"/>
      <c r="C396" s="4"/>
      <c r="D396" s="5"/>
      <c r="E396" s="4"/>
      <c r="F396" s="4"/>
      <c r="G396" s="4"/>
      <c r="H396" s="4"/>
    </row>
    <row r="397" spans="1:8" ht="14.25">
      <c r="A397" s="4"/>
      <c r="B397" s="5"/>
      <c r="C397" s="4"/>
      <c r="D397" s="5"/>
      <c r="E397" s="4"/>
      <c r="F397" s="4"/>
      <c r="G397" s="4"/>
      <c r="H397" s="4"/>
    </row>
    <row r="398" spans="1:8" ht="14.25">
      <c r="A398" s="4"/>
      <c r="B398" s="5"/>
      <c r="C398" s="4"/>
      <c r="D398" s="5"/>
      <c r="E398" s="4"/>
      <c r="F398" s="4"/>
      <c r="G398" s="4"/>
      <c r="H398" s="4"/>
    </row>
    <row r="399" spans="1:8" ht="14.25">
      <c r="A399" s="4"/>
      <c r="B399" s="5"/>
      <c r="C399" s="4"/>
      <c r="D399" s="5"/>
      <c r="E399" s="4"/>
      <c r="F399" s="4"/>
      <c r="G399" s="4"/>
      <c r="H399" s="4"/>
    </row>
    <row r="400" spans="1:8" ht="14.25">
      <c r="A400" s="4"/>
      <c r="B400" s="5"/>
      <c r="C400" s="4"/>
      <c r="D400" s="5"/>
      <c r="E400" s="4"/>
      <c r="F400" s="4"/>
      <c r="G400" s="4"/>
      <c r="H400" s="4"/>
    </row>
    <row r="401" spans="1:8" ht="14.25">
      <c r="A401" s="4"/>
      <c r="B401" s="5"/>
      <c r="C401" s="4"/>
      <c r="D401" s="5"/>
      <c r="E401" s="4"/>
      <c r="F401" s="4"/>
      <c r="G401" s="4"/>
      <c r="H401" s="4"/>
    </row>
    <row r="402" spans="1:8" ht="14.25">
      <c r="A402" s="4"/>
      <c r="B402" s="5"/>
      <c r="C402" s="4"/>
      <c r="D402" s="5"/>
      <c r="E402" s="4"/>
      <c r="F402" s="4"/>
      <c r="G402" s="4"/>
      <c r="H402" s="4"/>
    </row>
    <row r="403" spans="1:8" ht="14.25">
      <c r="A403" s="4"/>
      <c r="B403" s="5"/>
      <c r="C403" s="4"/>
      <c r="D403" s="5"/>
      <c r="E403" s="4"/>
      <c r="F403" s="4"/>
      <c r="G403" s="4"/>
      <c r="H403" s="4"/>
    </row>
    <row r="404" spans="1:8" ht="14.25">
      <c r="A404" s="4"/>
      <c r="B404" s="5"/>
      <c r="C404" s="4"/>
      <c r="D404" s="5"/>
      <c r="E404" s="4"/>
      <c r="F404" s="4"/>
      <c r="G404" s="4"/>
      <c r="H404" s="4"/>
    </row>
    <row r="405" spans="1:8" ht="14.25">
      <c r="A405" s="4"/>
      <c r="B405" s="5"/>
      <c r="C405" s="4"/>
      <c r="D405" s="5"/>
      <c r="E405" s="4"/>
      <c r="F405" s="4"/>
      <c r="G405" s="4"/>
      <c r="H405" s="4"/>
    </row>
    <row r="406" spans="1:8" ht="14.25">
      <c r="A406" s="4"/>
      <c r="B406" s="5"/>
      <c r="C406" s="4"/>
      <c r="D406" s="5"/>
      <c r="E406" s="4"/>
      <c r="F406" s="4"/>
      <c r="G406" s="4"/>
      <c r="H406" s="4"/>
    </row>
    <row r="407" spans="1:8" ht="14.25">
      <c r="A407" s="4"/>
      <c r="B407" s="5"/>
      <c r="C407" s="4"/>
      <c r="D407" s="5"/>
      <c r="E407" s="4"/>
      <c r="F407" s="4"/>
      <c r="G407" s="4"/>
      <c r="H407" s="4"/>
    </row>
    <row r="408" spans="1:8" ht="14.25">
      <c r="A408" s="4"/>
      <c r="B408" s="5"/>
      <c r="C408" s="4"/>
      <c r="D408" s="5"/>
      <c r="E408" s="4"/>
      <c r="F408" s="4"/>
      <c r="G408" s="4"/>
      <c r="H408" s="4"/>
    </row>
    <row r="409" spans="1:8" ht="14.25">
      <c r="A409" s="4"/>
      <c r="B409" s="5"/>
      <c r="C409" s="4"/>
      <c r="D409" s="5"/>
      <c r="E409" s="4"/>
      <c r="F409" s="4"/>
      <c r="G409" s="4"/>
      <c r="H409" s="4"/>
    </row>
    <row r="410" spans="1:8" ht="14.25">
      <c r="A410" s="4"/>
      <c r="B410" s="5"/>
      <c r="C410" s="4"/>
      <c r="D410" s="5"/>
      <c r="E410" s="4"/>
      <c r="F410" s="4"/>
      <c r="G410" s="4"/>
      <c r="H410" s="4"/>
    </row>
    <row r="411" spans="1:8" ht="14.25">
      <c r="A411" s="4"/>
      <c r="B411" s="5"/>
      <c r="C411" s="4"/>
      <c r="D411" s="5"/>
      <c r="E411" s="4"/>
      <c r="F411" s="4"/>
      <c r="G411" s="4"/>
      <c r="H411" s="4"/>
    </row>
    <row r="412" spans="1:8" ht="14.25">
      <c r="A412" s="4"/>
      <c r="B412" s="5"/>
      <c r="C412" s="4"/>
      <c r="D412" s="5"/>
      <c r="E412" s="4"/>
      <c r="F412" s="4"/>
      <c r="G412" s="4"/>
      <c r="H412" s="4"/>
    </row>
    <row r="413" spans="1:8" ht="14.25">
      <c r="A413" s="4"/>
      <c r="B413" s="5"/>
      <c r="C413" s="4"/>
      <c r="D413" s="5"/>
      <c r="E413" s="4"/>
      <c r="F413" s="4"/>
      <c r="G413" s="4"/>
      <c r="H413" s="4"/>
    </row>
    <row r="414" spans="1:8" ht="14.25">
      <c r="A414" s="4"/>
      <c r="B414" s="5"/>
      <c r="C414" s="4"/>
      <c r="D414" s="5"/>
      <c r="E414" s="4"/>
      <c r="F414" s="4"/>
      <c r="G414" s="4"/>
      <c r="H414" s="4"/>
    </row>
    <row r="415" spans="1:8" ht="14.25">
      <c r="A415" s="4"/>
      <c r="B415" s="5"/>
      <c r="C415" s="4"/>
      <c r="D415" s="5"/>
      <c r="E415" s="4"/>
      <c r="F415" s="4"/>
      <c r="G415" s="4"/>
      <c r="H415" s="4"/>
    </row>
    <row r="416" spans="1:8" ht="14.25">
      <c r="A416" s="4"/>
      <c r="B416" s="5"/>
      <c r="C416" s="4"/>
      <c r="D416" s="5"/>
      <c r="E416" s="4"/>
      <c r="F416" s="4"/>
      <c r="G416" s="4"/>
      <c r="H416" s="4"/>
    </row>
    <row r="417" spans="1:8" ht="14.25">
      <c r="A417" s="4"/>
      <c r="B417" s="5"/>
      <c r="C417" s="4"/>
      <c r="D417" s="5"/>
      <c r="E417" s="4"/>
      <c r="F417" s="4"/>
      <c r="G417" s="4"/>
      <c r="H417" s="4"/>
    </row>
    <row r="418" spans="1:8" ht="14.25">
      <c r="A418" s="4"/>
      <c r="B418" s="5"/>
      <c r="C418" s="4"/>
      <c r="D418" s="5"/>
      <c r="E418" s="4"/>
      <c r="F418" s="4"/>
      <c r="G418" s="4"/>
      <c r="H418" s="4"/>
    </row>
    <row r="419" spans="1:8" ht="14.25">
      <c r="A419" s="4"/>
      <c r="B419" s="5"/>
      <c r="C419" s="4"/>
      <c r="D419" s="5"/>
      <c r="E419" s="4"/>
      <c r="F419" s="4"/>
      <c r="G419" s="4"/>
      <c r="H419" s="4"/>
    </row>
    <row r="420" spans="1:8" ht="14.25">
      <c r="A420" s="4"/>
      <c r="B420" s="5"/>
      <c r="C420" s="4"/>
      <c r="D420" s="5"/>
      <c r="E420" s="4"/>
      <c r="F420" s="4"/>
      <c r="G420" s="4"/>
      <c r="H420" s="4"/>
    </row>
    <row r="421" spans="1:8" ht="14.25">
      <c r="A421" s="4"/>
      <c r="B421" s="5"/>
      <c r="C421" s="4"/>
      <c r="D421" s="5"/>
      <c r="E421" s="4"/>
      <c r="F421" s="4"/>
      <c r="G421" s="4"/>
      <c r="H421" s="4"/>
    </row>
    <row r="422" spans="1:8" ht="14.25">
      <c r="A422" s="4"/>
      <c r="B422" s="5"/>
      <c r="C422" s="4"/>
      <c r="D422" s="5"/>
      <c r="E422" s="4"/>
      <c r="F422" s="4"/>
      <c r="G422" s="4"/>
      <c r="H422" s="4"/>
    </row>
    <row r="423" spans="1:8" ht="14.25">
      <c r="A423" s="4"/>
      <c r="B423" s="5"/>
      <c r="C423" s="4"/>
      <c r="D423" s="5"/>
      <c r="E423" s="4"/>
      <c r="F423" s="4"/>
      <c r="G423" s="4"/>
      <c r="H423" s="4"/>
    </row>
    <row r="424" spans="1:8" ht="14.25">
      <c r="A424" s="4"/>
      <c r="B424" s="5"/>
      <c r="C424" s="4"/>
      <c r="D424" s="5"/>
      <c r="E424" s="4"/>
      <c r="F424" s="4"/>
      <c r="G424" s="4"/>
      <c r="H424" s="4"/>
    </row>
    <row r="425" spans="1:8" ht="14.25">
      <c r="A425" s="4"/>
      <c r="B425" s="5"/>
      <c r="C425" s="4"/>
      <c r="D425" s="5"/>
      <c r="E425" s="4"/>
      <c r="F425" s="4"/>
      <c r="G425" s="4"/>
      <c r="H425" s="4"/>
    </row>
    <row r="426" spans="1:8" ht="14.25">
      <c r="A426" s="4"/>
      <c r="B426" s="5"/>
      <c r="C426" s="4"/>
      <c r="D426" s="5"/>
      <c r="E426" s="4"/>
      <c r="F426" s="4"/>
      <c r="G426" s="4"/>
      <c r="H426" s="4"/>
    </row>
    <row r="427" spans="1:8" ht="14.25">
      <c r="A427" s="4"/>
      <c r="B427" s="5"/>
      <c r="C427" s="4"/>
      <c r="D427" s="5"/>
      <c r="E427" s="4"/>
      <c r="F427" s="4"/>
      <c r="G427" s="4"/>
      <c r="H427" s="4"/>
    </row>
    <row r="428" spans="1:8" ht="14.25">
      <c r="A428" s="4"/>
      <c r="B428" s="5"/>
      <c r="C428" s="4"/>
      <c r="D428" s="5"/>
      <c r="E428" s="4"/>
      <c r="F428" s="4"/>
      <c r="G428" s="4"/>
      <c r="H428" s="4"/>
    </row>
    <row r="429" spans="1:8" ht="14.25">
      <c r="A429" s="4"/>
      <c r="B429" s="5"/>
      <c r="C429" s="4"/>
      <c r="D429" s="5"/>
      <c r="E429" s="4"/>
      <c r="F429" s="4"/>
      <c r="G429" s="4"/>
      <c r="H429" s="4"/>
    </row>
    <row r="430" spans="1:8" ht="14.25">
      <c r="A430" s="4"/>
      <c r="B430" s="5"/>
      <c r="C430" s="4"/>
      <c r="D430" s="5"/>
      <c r="E430" s="4"/>
      <c r="F430" s="4"/>
      <c r="G430" s="4"/>
      <c r="H430" s="4"/>
    </row>
    <row r="431" spans="1:8" ht="14.25">
      <c r="A431" s="4"/>
      <c r="B431" s="5"/>
      <c r="C431" s="4"/>
      <c r="D431" s="5"/>
      <c r="E431" s="4"/>
      <c r="F431" s="4"/>
      <c r="G431" s="4"/>
      <c r="H431" s="4"/>
    </row>
    <row r="432" spans="1:8" ht="14.25">
      <c r="A432" s="4"/>
      <c r="B432" s="5"/>
      <c r="C432" s="4"/>
      <c r="D432" s="5"/>
      <c r="E432" s="4"/>
      <c r="F432" s="4"/>
      <c r="G432" s="4"/>
      <c r="H432" s="4"/>
    </row>
    <row r="433" spans="1:8" ht="14.25">
      <c r="A433" s="4"/>
      <c r="B433" s="5"/>
      <c r="C433" s="4"/>
      <c r="D433" s="5"/>
      <c r="E433" s="4"/>
      <c r="F433" s="4"/>
      <c r="G433" s="4"/>
      <c r="H433" s="4"/>
    </row>
    <row r="434" spans="1:8" ht="14.25">
      <c r="A434" s="4"/>
      <c r="B434" s="5"/>
      <c r="C434" s="4"/>
      <c r="D434" s="5"/>
      <c r="E434" s="4"/>
      <c r="F434" s="4"/>
      <c r="G434" s="4"/>
      <c r="H434" s="4"/>
    </row>
    <row r="435" spans="1:8" ht="14.25">
      <c r="A435" s="4"/>
      <c r="B435" s="5"/>
      <c r="C435" s="4"/>
      <c r="D435" s="5"/>
      <c r="E435" s="4"/>
      <c r="F435" s="4"/>
      <c r="G435" s="4"/>
      <c r="H435" s="4"/>
    </row>
    <row r="436" spans="1:8" ht="14.25">
      <c r="A436" s="4"/>
      <c r="B436" s="5"/>
      <c r="C436" s="4"/>
      <c r="D436" s="5"/>
      <c r="E436" s="4"/>
      <c r="F436" s="4"/>
      <c r="G436" s="4"/>
      <c r="H436" s="4"/>
    </row>
    <row r="437" spans="1:8" ht="14.25">
      <c r="A437" s="4"/>
      <c r="B437" s="5"/>
      <c r="C437" s="4"/>
      <c r="D437" s="5"/>
      <c r="E437" s="4"/>
      <c r="F437" s="4"/>
      <c r="G437" s="4"/>
      <c r="H437" s="4"/>
    </row>
    <row r="438" spans="1:8" ht="14.25">
      <c r="A438" s="4"/>
      <c r="B438" s="5"/>
      <c r="C438" s="4"/>
      <c r="D438" s="5"/>
      <c r="E438" s="4"/>
      <c r="F438" s="4"/>
      <c r="G438" s="4"/>
      <c r="H438" s="4"/>
    </row>
    <row r="439" spans="1:8" ht="14.25">
      <c r="A439" s="4"/>
      <c r="B439" s="5"/>
      <c r="C439" s="4"/>
      <c r="D439" s="5"/>
      <c r="E439" s="4"/>
      <c r="F439" s="4"/>
      <c r="G439" s="4"/>
      <c r="H439" s="4"/>
    </row>
    <row r="440" spans="1:8" ht="14.25">
      <c r="A440" s="4"/>
      <c r="B440" s="5"/>
      <c r="C440" s="4"/>
      <c r="D440" s="5"/>
      <c r="E440" s="4"/>
      <c r="F440" s="4"/>
      <c r="G440" s="4"/>
      <c r="H440" s="4"/>
    </row>
    <row r="441" spans="1:8" ht="14.25">
      <c r="A441" s="4"/>
      <c r="B441" s="5"/>
      <c r="C441" s="4"/>
      <c r="D441" s="5"/>
      <c r="E441" s="4"/>
      <c r="F441" s="4"/>
      <c r="G441" s="4"/>
      <c r="H441" s="4"/>
    </row>
    <row r="442" spans="1:8" ht="14.25">
      <c r="A442" s="4"/>
      <c r="B442" s="5"/>
      <c r="C442" s="4"/>
      <c r="D442" s="5"/>
      <c r="E442" s="4"/>
      <c r="F442" s="4"/>
      <c r="G442" s="4"/>
      <c r="H442" s="4"/>
    </row>
    <row r="443" spans="1:8" ht="14.25">
      <c r="A443" s="4"/>
      <c r="B443" s="5"/>
      <c r="C443" s="4"/>
      <c r="D443" s="5"/>
      <c r="E443" s="4"/>
      <c r="F443" s="4"/>
      <c r="G443" s="4"/>
      <c r="H443" s="4"/>
    </row>
    <row r="444" spans="1:8" ht="14.25">
      <c r="A444" s="4"/>
      <c r="B444" s="5"/>
      <c r="C444" s="4"/>
      <c r="D444" s="5"/>
      <c r="E444" s="4"/>
      <c r="F444" s="4"/>
      <c r="G444" s="4"/>
      <c r="H444" s="4"/>
    </row>
    <row r="445" spans="1:8" ht="14.25">
      <c r="A445" s="4"/>
      <c r="B445" s="5"/>
      <c r="C445" s="4"/>
      <c r="D445" s="5"/>
      <c r="E445" s="4"/>
      <c r="F445" s="4"/>
      <c r="G445" s="4"/>
      <c r="H445" s="4"/>
    </row>
    <row r="446" spans="1:8" ht="14.25">
      <c r="A446" s="4"/>
      <c r="B446" s="5"/>
      <c r="C446" s="4"/>
      <c r="D446" s="5"/>
      <c r="E446" s="4"/>
      <c r="F446" s="4"/>
      <c r="G446" s="4"/>
      <c r="H446" s="4"/>
    </row>
    <row r="447" spans="1:8" ht="14.25">
      <c r="A447" s="4"/>
      <c r="B447" s="5"/>
      <c r="C447" s="4"/>
      <c r="D447" s="5"/>
      <c r="E447" s="4"/>
      <c r="F447" s="4"/>
      <c r="G447" s="4"/>
      <c r="H447" s="4"/>
    </row>
    <row r="448" spans="1:8" ht="14.25">
      <c r="A448" s="4"/>
      <c r="B448" s="5"/>
      <c r="C448" s="4"/>
      <c r="D448" s="5"/>
      <c r="E448" s="4"/>
      <c r="F448" s="4"/>
      <c r="G448" s="4"/>
      <c r="H448" s="4"/>
    </row>
    <row r="449" spans="1:8" ht="14.25">
      <c r="A449" s="4"/>
      <c r="B449" s="5"/>
      <c r="C449" s="4"/>
      <c r="D449" s="5"/>
      <c r="E449" s="4"/>
      <c r="F449" s="4"/>
      <c r="G449" s="4"/>
      <c r="H449" s="4"/>
    </row>
    <row r="450" spans="1:8" ht="14.25">
      <c r="A450" s="4"/>
      <c r="B450" s="5"/>
      <c r="C450" s="4"/>
      <c r="D450" s="5"/>
      <c r="E450" s="4"/>
      <c r="F450" s="4"/>
      <c r="G450" s="4"/>
      <c r="H450" s="4"/>
    </row>
    <row r="451" spans="1:8" ht="14.25">
      <c r="A451" s="4"/>
      <c r="B451" s="5"/>
      <c r="C451" s="4"/>
      <c r="D451" s="5"/>
      <c r="E451" s="4"/>
      <c r="F451" s="4"/>
      <c r="G451" s="4"/>
      <c r="H451" s="4"/>
    </row>
    <row r="452" spans="1:8" ht="14.25">
      <c r="A452" s="4"/>
      <c r="B452" s="5"/>
      <c r="C452" s="4"/>
      <c r="D452" s="5"/>
      <c r="E452" s="4"/>
      <c r="F452" s="4"/>
      <c r="G452" s="4"/>
      <c r="H452" s="4"/>
    </row>
    <row r="453" spans="1:8" ht="14.25">
      <c r="A453" s="4"/>
      <c r="B453" s="5"/>
      <c r="C453" s="4"/>
      <c r="D453" s="5"/>
      <c r="E453" s="4"/>
      <c r="F453" s="4"/>
      <c r="G453" s="4"/>
      <c r="H453" s="4"/>
    </row>
    <row r="454" spans="1:8" ht="14.25">
      <c r="A454" s="4"/>
      <c r="B454" s="5"/>
      <c r="C454" s="4"/>
      <c r="D454" s="5"/>
      <c r="E454" s="4"/>
      <c r="F454" s="4"/>
      <c r="G454" s="4"/>
      <c r="H454" s="4"/>
    </row>
    <row r="455" spans="1:8" ht="14.25">
      <c r="A455" s="4"/>
      <c r="B455" s="5"/>
      <c r="C455" s="4"/>
      <c r="D455" s="5"/>
      <c r="E455" s="4"/>
      <c r="F455" s="4"/>
      <c r="G455" s="4"/>
      <c r="H455" s="4"/>
    </row>
    <row r="456" spans="1:8" ht="14.25">
      <c r="A456" s="4"/>
      <c r="B456" s="5"/>
      <c r="C456" s="4"/>
      <c r="D456" s="5"/>
      <c r="E456" s="4"/>
      <c r="F456" s="4"/>
      <c r="G456" s="4"/>
      <c r="H456" s="4"/>
    </row>
    <row r="457" spans="1:8" ht="14.25">
      <c r="A457" s="4"/>
      <c r="B457" s="5"/>
      <c r="C457" s="4"/>
      <c r="D457" s="5"/>
      <c r="E457" s="4"/>
      <c r="F457" s="4"/>
      <c r="G457" s="4"/>
      <c r="H457" s="4"/>
    </row>
    <row r="458" spans="1:8" ht="14.25">
      <c r="A458" s="4"/>
      <c r="B458" s="5"/>
      <c r="C458" s="4"/>
      <c r="D458" s="5"/>
      <c r="E458" s="4"/>
      <c r="F458" s="4"/>
      <c r="G458" s="4"/>
      <c r="H458" s="4"/>
    </row>
    <row r="459" spans="1:8" ht="14.25">
      <c r="A459" s="4"/>
      <c r="B459" s="5"/>
      <c r="C459" s="4"/>
      <c r="D459" s="5"/>
      <c r="E459" s="4"/>
      <c r="F459" s="4"/>
      <c r="G459" s="4"/>
      <c r="H459" s="4"/>
    </row>
    <row r="460" spans="1:8" ht="14.25">
      <c r="A460" s="4"/>
      <c r="B460" s="5"/>
      <c r="C460" s="4"/>
      <c r="D460" s="5"/>
      <c r="E460" s="4"/>
      <c r="F460" s="4"/>
      <c r="G460" s="4"/>
      <c r="H460" s="4"/>
    </row>
    <row r="461" spans="1:8" ht="14.25">
      <c r="A461" s="4"/>
      <c r="B461" s="5"/>
      <c r="C461" s="4"/>
      <c r="D461" s="5"/>
      <c r="E461" s="4"/>
      <c r="F461" s="4"/>
      <c r="G461" s="4"/>
      <c r="H461" s="4"/>
    </row>
    <row r="462" spans="1:8" ht="14.25">
      <c r="A462" s="4"/>
      <c r="B462" s="5"/>
      <c r="C462" s="4"/>
      <c r="D462" s="5"/>
      <c r="E462" s="4"/>
      <c r="F462" s="4"/>
      <c r="G462" s="4"/>
      <c r="H462" s="4"/>
    </row>
    <row r="463" spans="1:8" ht="14.25">
      <c r="A463" s="4"/>
      <c r="B463" s="5"/>
      <c r="C463" s="4"/>
      <c r="D463" s="5"/>
      <c r="E463" s="4"/>
      <c r="F463" s="4"/>
      <c r="G463" s="4"/>
      <c r="H463" s="4"/>
    </row>
    <row r="464" spans="1:8" ht="14.25">
      <c r="A464" s="4"/>
      <c r="B464" s="5"/>
      <c r="C464" s="4"/>
      <c r="D464" s="5"/>
      <c r="E464" s="4"/>
      <c r="F464" s="4"/>
      <c r="G464" s="4"/>
      <c r="H464" s="4"/>
    </row>
    <row r="465" spans="1:8" ht="14.25">
      <c r="A465" s="4"/>
      <c r="B465" s="5"/>
      <c r="C465" s="4"/>
      <c r="D465" s="5"/>
      <c r="E465" s="4"/>
      <c r="F465" s="4"/>
      <c r="G465" s="4"/>
      <c r="H465" s="4"/>
    </row>
    <row r="466" spans="1:8" ht="14.25">
      <c r="A466" s="4"/>
      <c r="B466" s="5"/>
      <c r="C466" s="4"/>
      <c r="D466" s="5"/>
      <c r="E466" s="4"/>
      <c r="F466" s="4"/>
      <c r="G466" s="4"/>
      <c r="H466" s="4"/>
    </row>
    <row r="467" spans="1:8" ht="14.25">
      <c r="A467" s="4"/>
      <c r="B467" s="5"/>
      <c r="C467" s="4"/>
      <c r="D467" s="5"/>
      <c r="E467" s="4"/>
      <c r="F467" s="4"/>
      <c r="G467" s="4"/>
      <c r="H467" s="4"/>
    </row>
    <row r="468" spans="1:8" ht="14.25">
      <c r="A468" s="4"/>
      <c r="B468" s="5"/>
      <c r="C468" s="4"/>
      <c r="D468" s="5"/>
      <c r="E468" s="4"/>
      <c r="F468" s="4"/>
      <c r="G468" s="4"/>
      <c r="H468" s="4"/>
    </row>
    <row r="469" spans="1:8" ht="14.25">
      <c r="A469" s="4"/>
      <c r="B469" s="5"/>
      <c r="C469" s="4"/>
      <c r="D469" s="5"/>
      <c r="E469" s="4"/>
      <c r="F469" s="4"/>
      <c r="G469" s="4"/>
      <c r="H469" s="4"/>
    </row>
    <row r="470" spans="1:8" ht="14.25">
      <c r="A470" s="4"/>
      <c r="B470" s="5"/>
      <c r="C470" s="4"/>
      <c r="D470" s="5"/>
      <c r="E470" s="4"/>
      <c r="F470" s="4"/>
      <c r="G470" s="4"/>
      <c r="H470" s="4"/>
    </row>
    <row r="471" spans="1:8" ht="14.25">
      <c r="A471" s="4"/>
      <c r="B471" s="5"/>
      <c r="C471" s="4"/>
      <c r="D471" s="5"/>
      <c r="E471" s="4"/>
      <c r="F471" s="4"/>
      <c r="G471" s="4"/>
      <c r="H471" s="4"/>
    </row>
    <row r="472" spans="1:8" ht="14.25">
      <c r="A472" s="4"/>
      <c r="B472" s="5"/>
      <c r="C472" s="4"/>
      <c r="D472" s="5"/>
      <c r="E472" s="4"/>
      <c r="F472" s="4"/>
      <c r="G472" s="4"/>
      <c r="H472" s="4"/>
    </row>
    <row r="473" spans="1:8" ht="14.25">
      <c r="A473" s="4"/>
      <c r="B473" s="5"/>
      <c r="C473" s="4"/>
      <c r="D473" s="5"/>
      <c r="E473" s="4"/>
      <c r="F473" s="4"/>
      <c r="G473" s="4"/>
      <c r="H473" s="4"/>
    </row>
    <row r="474" spans="1:8" ht="14.25">
      <c r="A474" s="4"/>
      <c r="B474" s="5"/>
      <c r="C474" s="4"/>
      <c r="D474" s="5"/>
      <c r="E474" s="4"/>
      <c r="F474" s="4"/>
      <c r="G474" s="4"/>
      <c r="H474" s="4"/>
    </row>
    <row r="475" spans="1:8" ht="14.25">
      <c r="A475" s="4"/>
      <c r="B475" s="5"/>
      <c r="C475" s="4"/>
      <c r="D475" s="5"/>
      <c r="E475" s="4"/>
      <c r="F475" s="4"/>
      <c r="G475" s="4"/>
      <c r="H475" s="4"/>
    </row>
    <row r="476" spans="1:8" ht="14.25">
      <c r="A476" s="4"/>
      <c r="B476" s="5"/>
      <c r="C476" s="4"/>
      <c r="D476" s="5"/>
      <c r="E476" s="4"/>
      <c r="F476" s="4"/>
      <c r="G476" s="4"/>
      <c r="H476" s="4"/>
    </row>
    <row r="477" spans="1:8" ht="14.25">
      <c r="A477" s="4"/>
      <c r="B477" s="5"/>
      <c r="C477" s="4"/>
      <c r="D477" s="5"/>
      <c r="E477" s="4"/>
      <c r="F477" s="4"/>
      <c r="G477" s="4"/>
      <c r="H477" s="4"/>
    </row>
    <row r="478" spans="1:8" ht="14.25">
      <c r="A478" s="4"/>
      <c r="B478" s="5"/>
      <c r="C478" s="4"/>
      <c r="D478" s="5"/>
      <c r="E478" s="4"/>
      <c r="F478" s="4"/>
      <c r="G478" s="4"/>
      <c r="H478" s="4"/>
    </row>
    <row r="479" spans="1:8" ht="14.25">
      <c r="A479" s="4"/>
      <c r="B479" s="5"/>
      <c r="C479" s="4"/>
      <c r="D479" s="5"/>
      <c r="E479" s="4"/>
      <c r="F479" s="4"/>
      <c r="G479" s="4"/>
      <c r="H479" s="4"/>
    </row>
    <row r="480" spans="1:8" ht="14.25">
      <c r="A480" s="4"/>
      <c r="B480" s="5"/>
      <c r="C480" s="4"/>
      <c r="D480" s="5"/>
      <c r="E480" s="4"/>
      <c r="F480" s="4"/>
      <c r="G480" s="4"/>
      <c r="H480" s="4"/>
    </row>
    <row r="481" spans="1:8" ht="14.25">
      <c r="A481" s="4"/>
      <c r="B481" s="5"/>
      <c r="C481" s="4"/>
      <c r="D481" s="5"/>
      <c r="E481" s="4"/>
      <c r="F481" s="4"/>
      <c r="G481" s="4"/>
      <c r="H481" s="4"/>
    </row>
    <row r="482" spans="1:8" ht="14.25">
      <c r="A482" s="4"/>
      <c r="B482" s="5"/>
      <c r="C482" s="4"/>
      <c r="D482" s="5"/>
      <c r="E482" s="4"/>
      <c r="F482" s="4"/>
      <c r="G482" s="4"/>
      <c r="H482" s="4"/>
    </row>
    <row r="483" spans="1:8" ht="14.25">
      <c r="A483" s="4"/>
      <c r="B483" s="5"/>
      <c r="C483" s="4"/>
      <c r="D483" s="5"/>
      <c r="E483" s="4"/>
      <c r="F483" s="4"/>
      <c r="G483" s="4"/>
      <c r="H483" s="4"/>
    </row>
    <row r="484" spans="1:8" ht="14.25">
      <c r="A484" s="4"/>
      <c r="B484" s="5"/>
      <c r="C484" s="4"/>
      <c r="D484" s="5"/>
      <c r="E484" s="4"/>
      <c r="F484" s="4"/>
      <c r="G484" s="4"/>
      <c r="H484" s="4"/>
    </row>
    <row r="485" spans="1:8" ht="14.25">
      <c r="A485" s="4"/>
      <c r="B485" s="5"/>
      <c r="C485" s="4"/>
      <c r="D485" s="5"/>
      <c r="E485" s="4"/>
      <c r="F485" s="4"/>
      <c r="G485" s="4"/>
      <c r="H485" s="4"/>
    </row>
    <row r="486" spans="1:8" ht="14.25">
      <c r="A486" s="4"/>
      <c r="B486" s="5"/>
      <c r="C486" s="4"/>
      <c r="D486" s="5"/>
      <c r="E486" s="4"/>
      <c r="F486" s="4"/>
      <c r="G486" s="4"/>
      <c r="H486" s="4"/>
    </row>
    <row r="487" spans="1:8" ht="14.25">
      <c r="A487" s="4"/>
      <c r="B487" s="5"/>
      <c r="C487" s="4"/>
      <c r="D487" s="5"/>
      <c r="E487" s="4"/>
      <c r="F487" s="4"/>
      <c r="G487" s="4"/>
      <c r="H487" s="4"/>
    </row>
    <row r="488" spans="1:8" ht="14.25">
      <c r="A488" s="4"/>
      <c r="B488" s="5"/>
      <c r="C488" s="4"/>
      <c r="D488" s="5"/>
      <c r="E488" s="4"/>
      <c r="F488" s="4"/>
      <c r="G488" s="4"/>
      <c r="H488" s="4"/>
    </row>
    <row r="489" spans="1:8" ht="14.25">
      <c r="A489" s="4"/>
      <c r="B489" s="5"/>
      <c r="C489" s="4"/>
      <c r="D489" s="5"/>
      <c r="E489" s="4"/>
      <c r="F489" s="4"/>
      <c r="G489" s="4"/>
      <c r="H489" s="4"/>
    </row>
    <row r="490" spans="1:8" ht="14.25">
      <c r="A490" s="4"/>
      <c r="B490" s="5"/>
      <c r="C490" s="4"/>
      <c r="D490" s="5"/>
      <c r="E490" s="4"/>
      <c r="F490" s="4"/>
      <c r="G490" s="4"/>
      <c r="H490" s="4"/>
    </row>
    <row r="491" spans="1:8" ht="14.25">
      <c r="A491" s="4"/>
      <c r="B491" s="5"/>
      <c r="C491" s="4"/>
      <c r="D491" s="5"/>
      <c r="E491" s="4"/>
      <c r="F491" s="4"/>
      <c r="G491" s="4"/>
      <c r="H491" s="4"/>
    </row>
    <row r="492" spans="1:8" ht="14.25">
      <c r="A492" s="4"/>
      <c r="B492" s="5"/>
      <c r="C492" s="4"/>
      <c r="D492" s="5"/>
      <c r="E492" s="4"/>
      <c r="F492" s="4"/>
      <c r="G492" s="4"/>
      <c r="H492" s="4"/>
    </row>
    <row r="493" spans="1:8" ht="14.25">
      <c r="A493" s="4"/>
      <c r="B493" s="5"/>
      <c r="C493" s="4"/>
      <c r="D493" s="5"/>
      <c r="E493" s="4"/>
      <c r="F493" s="4"/>
      <c r="G493" s="4"/>
      <c r="H493" s="4"/>
    </row>
    <row r="494" spans="1:8" ht="14.25">
      <c r="A494" s="4"/>
      <c r="B494" s="5"/>
      <c r="C494" s="4"/>
      <c r="D494" s="5"/>
      <c r="E494" s="4"/>
      <c r="F494" s="4"/>
      <c r="G494" s="4"/>
      <c r="H494" s="4"/>
    </row>
    <row r="495" spans="1:8" ht="14.25">
      <c r="A495" s="4"/>
      <c r="B495" s="5"/>
      <c r="C495" s="4"/>
      <c r="D495" s="5"/>
      <c r="E495" s="4"/>
      <c r="F495" s="4"/>
      <c r="G495" s="4"/>
      <c r="H495" s="4"/>
    </row>
    <row r="496" spans="1:8" ht="14.25">
      <c r="A496" s="4"/>
      <c r="B496" s="5"/>
      <c r="C496" s="4"/>
      <c r="D496" s="5"/>
      <c r="E496" s="4"/>
      <c r="F496" s="4"/>
      <c r="G496" s="4"/>
      <c r="H496" s="4"/>
    </row>
    <row r="497" spans="1:8" ht="14.25">
      <c r="A497" s="4"/>
      <c r="B497" s="5"/>
      <c r="C497" s="4"/>
      <c r="D497" s="5"/>
      <c r="E497" s="4"/>
      <c r="F497" s="4"/>
      <c r="G497" s="4"/>
      <c r="H497" s="4"/>
    </row>
    <row r="498" spans="1:8" ht="14.25">
      <c r="A498" s="4"/>
      <c r="B498" s="5"/>
      <c r="C498" s="4"/>
      <c r="D498" s="5"/>
      <c r="E498" s="4"/>
      <c r="F498" s="4"/>
      <c r="G498" s="4"/>
      <c r="H498" s="4"/>
    </row>
    <row r="499" spans="1:8" ht="14.25">
      <c r="A499" s="4"/>
      <c r="B499" s="5"/>
      <c r="C499" s="4"/>
      <c r="D499" s="5"/>
      <c r="E499" s="4"/>
      <c r="F499" s="4"/>
      <c r="G499" s="4"/>
      <c r="H499" s="4"/>
    </row>
    <row r="500" spans="1:8" ht="14.25">
      <c r="A500" s="4"/>
      <c r="B500" s="5"/>
      <c r="C500" s="4"/>
      <c r="D500" s="5"/>
      <c r="E500" s="4"/>
      <c r="F500" s="4"/>
      <c r="G500" s="4"/>
      <c r="H500" s="4"/>
    </row>
    <row r="501" spans="1:8" ht="14.25">
      <c r="A501" s="4"/>
      <c r="B501" s="5"/>
      <c r="C501" s="4"/>
      <c r="D501" s="5"/>
      <c r="E501" s="4"/>
      <c r="F501" s="4"/>
      <c r="G501" s="4"/>
      <c r="H501" s="4"/>
    </row>
    <row r="502" spans="1:8" ht="14.25">
      <c r="A502" s="4"/>
      <c r="B502" s="5"/>
      <c r="C502" s="4"/>
      <c r="D502" s="5"/>
      <c r="E502" s="4"/>
      <c r="F502" s="4"/>
      <c r="G502" s="4"/>
      <c r="H502" s="4"/>
    </row>
    <row r="503" spans="1:8" ht="14.25">
      <c r="A503" s="4"/>
      <c r="B503" s="5"/>
      <c r="C503" s="4"/>
      <c r="D503" s="5"/>
      <c r="E503" s="4"/>
      <c r="F503" s="4"/>
      <c r="G503" s="4"/>
      <c r="H503" s="4"/>
    </row>
    <row r="504" spans="1:8" ht="14.25">
      <c r="A504" s="4"/>
      <c r="B504" s="5"/>
      <c r="C504" s="4"/>
      <c r="D504" s="5"/>
      <c r="E504" s="4"/>
      <c r="F504" s="4"/>
      <c r="G504" s="4"/>
      <c r="H504" s="4"/>
    </row>
    <row r="505" spans="1:8" ht="14.25">
      <c r="A505" s="4"/>
      <c r="B505" s="5"/>
      <c r="C505" s="4"/>
      <c r="D505" s="5"/>
      <c r="E505" s="4"/>
      <c r="F505" s="4"/>
      <c r="G505" s="4"/>
      <c r="H505" s="4"/>
    </row>
    <row r="506" spans="1:8" ht="14.25">
      <c r="A506" s="4"/>
      <c r="B506" s="5"/>
      <c r="C506" s="4"/>
      <c r="D506" s="5"/>
      <c r="E506" s="4"/>
      <c r="F506" s="4"/>
      <c r="G506" s="4"/>
      <c r="H506" s="4"/>
    </row>
    <row r="507" spans="1:8" ht="14.25">
      <c r="A507" s="4"/>
      <c r="B507" s="5"/>
      <c r="C507" s="4"/>
      <c r="D507" s="5"/>
      <c r="E507" s="4"/>
      <c r="F507" s="4"/>
      <c r="G507" s="4"/>
      <c r="H507" s="4"/>
    </row>
    <row r="508" spans="1:8" ht="14.25">
      <c r="A508" s="4"/>
      <c r="B508" s="5"/>
      <c r="C508" s="4"/>
      <c r="D508" s="5"/>
      <c r="E508" s="4"/>
      <c r="F508" s="4"/>
      <c r="G508" s="4"/>
      <c r="H508" s="4"/>
    </row>
    <row r="509" spans="1:8" ht="14.25">
      <c r="A509" s="4"/>
      <c r="B509" s="5"/>
      <c r="C509" s="4"/>
      <c r="D509" s="5"/>
      <c r="E509" s="4"/>
      <c r="F509" s="4"/>
      <c r="G509" s="4"/>
      <c r="H509" s="4"/>
    </row>
    <row r="510" spans="1:8" ht="14.25">
      <c r="A510" s="4"/>
      <c r="B510" s="5"/>
      <c r="C510" s="4"/>
      <c r="D510" s="5"/>
      <c r="E510" s="4"/>
      <c r="F510" s="4"/>
      <c r="G510" s="4"/>
      <c r="H510" s="4"/>
    </row>
    <row r="511" spans="1:8" ht="14.25">
      <c r="A511" s="4"/>
      <c r="B511" s="5"/>
      <c r="C511" s="4"/>
      <c r="D511" s="5"/>
      <c r="E511" s="4"/>
      <c r="F511" s="4"/>
      <c r="G511" s="4"/>
      <c r="H511" s="4"/>
    </row>
    <row r="512" spans="1:8" ht="14.25">
      <c r="A512" s="4"/>
      <c r="B512" s="5"/>
      <c r="C512" s="4"/>
      <c r="D512" s="5"/>
      <c r="E512" s="4"/>
      <c r="F512" s="4"/>
      <c r="G512" s="4"/>
      <c r="H512" s="4"/>
    </row>
    <row r="513" spans="1:8" ht="14.25">
      <c r="A513" s="4"/>
      <c r="B513" s="5"/>
      <c r="C513" s="4"/>
      <c r="D513" s="5"/>
      <c r="E513" s="4"/>
      <c r="F513" s="4"/>
      <c r="G513" s="4"/>
      <c r="H513" s="4"/>
    </row>
    <row r="514" spans="1:8" ht="14.25">
      <c r="A514" s="4"/>
      <c r="B514" s="5"/>
      <c r="C514" s="4"/>
      <c r="D514" s="5"/>
      <c r="E514" s="4"/>
      <c r="F514" s="4"/>
      <c r="G514" s="4"/>
      <c r="H514" s="4"/>
    </row>
    <row r="515" spans="1:8" ht="14.25">
      <c r="A515" s="4"/>
      <c r="B515" s="5"/>
      <c r="C515" s="4"/>
      <c r="D515" s="5"/>
      <c r="E515" s="4"/>
      <c r="F515" s="4"/>
      <c r="G515" s="4"/>
      <c r="H515" s="4"/>
    </row>
    <row r="516" spans="1:8" ht="14.25">
      <c r="A516" s="4"/>
      <c r="B516" s="5"/>
      <c r="C516" s="4"/>
      <c r="D516" s="5"/>
      <c r="E516" s="4"/>
      <c r="F516" s="4"/>
      <c r="G516" s="4"/>
      <c r="H516" s="4"/>
    </row>
    <row r="517" spans="1:8" ht="14.25">
      <c r="A517" s="4"/>
      <c r="B517" s="5"/>
      <c r="C517" s="4"/>
      <c r="D517" s="5"/>
      <c r="E517" s="4"/>
      <c r="F517" s="4"/>
      <c r="G517" s="4"/>
      <c r="H517" s="4"/>
    </row>
    <row r="518" spans="1:8" ht="14.25">
      <c r="A518" s="4"/>
      <c r="B518" s="5"/>
      <c r="C518" s="4"/>
      <c r="D518" s="5"/>
      <c r="E518" s="4"/>
      <c r="F518" s="4"/>
      <c r="G518" s="4"/>
      <c r="H518" s="4"/>
    </row>
    <row r="519" spans="1:8" ht="14.25">
      <c r="A519" s="4"/>
      <c r="B519" s="5"/>
      <c r="C519" s="4"/>
      <c r="D519" s="5"/>
      <c r="E519" s="4"/>
      <c r="F519" s="4"/>
      <c r="G519" s="4"/>
      <c r="H519" s="4"/>
    </row>
    <row r="520" spans="1:8" ht="14.25">
      <c r="A520" s="4"/>
      <c r="B520" s="5"/>
      <c r="C520" s="4"/>
      <c r="D520" s="5"/>
      <c r="E520" s="4"/>
      <c r="F520" s="4"/>
      <c r="G520" s="4"/>
      <c r="H520" s="4"/>
    </row>
    <row r="521" spans="1:8" ht="14.25">
      <c r="A521" s="4"/>
      <c r="B521" s="5"/>
      <c r="C521" s="4"/>
      <c r="D521" s="5"/>
      <c r="E521" s="4"/>
      <c r="F521" s="4"/>
      <c r="G521" s="4"/>
      <c r="H521" s="4"/>
    </row>
    <row r="522" spans="1:8" ht="14.25">
      <c r="A522" s="4"/>
      <c r="B522" s="5"/>
      <c r="C522" s="4"/>
      <c r="D522" s="5"/>
      <c r="E522" s="4"/>
      <c r="F522" s="4"/>
      <c r="G522" s="4"/>
      <c r="H522" s="4"/>
    </row>
    <row r="523" spans="1:8" ht="14.25">
      <c r="A523" s="4"/>
      <c r="B523" s="5"/>
      <c r="C523" s="4"/>
      <c r="D523" s="5"/>
      <c r="E523" s="4"/>
      <c r="F523" s="4"/>
      <c r="G523" s="4"/>
      <c r="H523" s="4"/>
    </row>
    <row r="524" spans="1:8" ht="14.25">
      <c r="A524" s="4"/>
      <c r="B524" s="5"/>
      <c r="C524" s="4"/>
      <c r="D524" s="5"/>
      <c r="E524" s="4"/>
      <c r="F524" s="4"/>
      <c r="G524" s="4"/>
      <c r="H524" s="4"/>
    </row>
    <row r="525" spans="1:8" ht="14.25">
      <c r="A525" s="4"/>
      <c r="B525" s="5"/>
      <c r="C525" s="4"/>
      <c r="D525" s="5"/>
      <c r="E525" s="4"/>
      <c r="F525" s="4"/>
      <c r="G525" s="4"/>
      <c r="H525" s="4"/>
    </row>
    <row r="526" spans="1:8" ht="14.25">
      <c r="A526" s="4"/>
      <c r="B526" s="5"/>
      <c r="C526" s="4"/>
      <c r="D526" s="5"/>
      <c r="E526" s="4"/>
      <c r="F526" s="4"/>
      <c r="G526" s="4"/>
      <c r="H526" s="4"/>
    </row>
    <row r="527" spans="1:8" ht="14.25">
      <c r="A527" s="4"/>
      <c r="B527" s="5"/>
      <c r="C527" s="4"/>
      <c r="D527" s="5"/>
      <c r="E527" s="4"/>
      <c r="F527" s="4"/>
      <c r="G527" s="4"/>
      <c r="H527" s="4"/>
    </row>
    <row r="528" spans="1:8" ht="14.25">
      <c r="A528" s="4"/>
      <c r="B528" s="5"/>
      <c r="C528" s="4"/>
      <c r="D528" s="5"/>
      <c r="E528" s="4"/>
      <c r="F528" s="4"/>
      <c r="G528" s="4"/>
      <c r="H528" s="4"/>
    </row>
    <row r="529" spans="1:8" ht="14.25">
      <c r="A529" s="4"/>
      <c r="B529" s="5"/>
      <c r="C529" s="4"/>
      <c r="D529" s="5"/>
      <c r="E529" s="4"/>
      <c r="F529" s="4"/>
      <c r="G529" s="4"/>
      <c r="H529" s="4"/>
    </row>
    <row r="530" spans="1:8" ht="14.25">
      <c r="A530" s="4"/>
      <c r="B530" s="5"/>
      <c r="C530" s="4"/>
      <c r="D530" s="5"/>
      <c r="E530" s="4"/>
      <c r="F530" s="4"/>
      <c r="G530" s="4"/>
      <c r="H530" s="4"/>
    </row>
    <row r="531" spans="1:8" ht="14.25">
      <c r="A531" s="4"/>
      <c r="B531" s="5"/>
      <c r="C531" s="4"/>
      <c r="D531" s="5"/>
      <c r="E531" s="4"/>
      <c r="F531" s="4"/>
      <c r="G531" s="4"/>
      <c r="H531" s="4"/>
    </row>
    <row r="532" spans="1:8" ht="14.25">
      <c r="A532" s="4"/>
      <c r="B532" s="5"/>
      <c r="C532" s="4"/>
      <c r="D532" s="5"/>
      <c r="E532" s="4"/>
      <c r="F532" s="4"/>
      <c r="G532" s="4"/>
      <c r="H532" s="4"/>
    </row>
    <row r="533" spans="1:8" ht="14.25">
      <c r="A533" s="4"/>
      <c r="B533" s="5"/>
      <c r="C533" s="4"/>
      <c r="D533" s="5"/>
      <c r="E533" s="4"/>
      <c r="F533" s="4"/>
      <c r="G533" s="4"/>
      <c r="H533" s="4"/>
    </row>
    <row r="534" spans="1:8" ht="14.25">
      <c r="A534" s="4"/>
      <c r="B534" s="5"/>
      <c r="C534" s="4"/>
      <c r="D534" s="5"/>
      <c r="E534" s="4"/>
      <c r="F534" s="4"/>
      <c r="G534" s="4"/>
      <c r="H534" s="4"/>
    </row>
    <row r="535" spans="1:8" ht="14.25">
      <c r="A535" s="4"/>
      <c r="B535" s="5"/>
      <c r="C535" s="4"/>
      <c r="D535" s="5"/>
      <c r="E535" s="4"/>
      <c r="F535" s="4"/>
      <c r="G535" s="4"/>
      <c r="H535" s="4"/>
    </row>
    <row r="536" spans="1:8" ht="14.25">
      <c r="A536" s="4"/>
      <c r="B536" s="5"/>
      <c r="C536" s="4"/>
      <c r="D536" s="5"/>
      <c r="E536" s="4"/>
      <c r="F536" s="4"/>
      <c r="G536" s="4"/>
      <c r="H536" s="4"/>
    </row>
    <row r="537" spans="1:8" ht="14.25">
      <c r="A537" s="4"/>
      <c r="B537" s="5"/>
      <c r="C537" s="4"/>
      <c r="D537" s="5"/>
      <c r="E537" s="4"/>
      <c r="F537" s="4"/>
      <c r="G537" s="4"/>
      <c r="H537" s="4"/>
    </row>
    <row r="538" spans="1:8" ht="14.25">
      <c r="A538" s="4"/>
      <c r="B538" s="5"/>
      <c r="C538" s="4"/>
      <c r="D538" s="5"/>
      <c r="E538" s="4"/>
      <c r="F538" s="4"/>
      <c r="G538" s="4"/>
      <c r="H538" s="4"/>
    </row>
    <row r="539" spans="1:8" ht="14.25">
      <c r="A539" s="4"/>
      <c r="B539" s="5"/>
      <c r="C539" s="4"/>
      <c r="D539" s="5"/>
      <c r="E539" s="4"/>
      <c r="F539" s="4"/>
      <c r="G539" s="4"/>
      <c r="H539" s="4"/>
    </row>
    <row r="540" spans="1:8" ht="14.25">
      <c r="A540" s="4"/>
      <c r="B540" s="5"/>
      <c r="C540" s="4"/>
      <c r="D540" s="5"/>
      <c r="E540" s="4"/>
      <c r="F540" s="4"/>
      <c r="G540" s="4"/>
      <c r="H540" s="4"/>
    </row>
    <row r="541" spans="1:8" ht="14.25">
      <c r="A541" s="4"/>
      <c r="B541" s="5"/>
      <c r="C541" s="4"/>
      <c r="D541" s="5"/>
      <c r="E541" s="4"/>
      <c r="F541" s="4"/>
      <c r="G541" s="4"/>
      <c r="H541" s="4"/>
    </row>
    <row r="542" spans="1:8" ht="14.25">
      <c r="A542" s="4"/>
      <c r="B542" s="5"/>
      <c r="C542" s="4"/>
      <c r="D542" s="5"/>
      <c r="E542" s="4"/>
      <c r="F542" s="4"/>
      <c r="G542" s="4"/>
      <c r="H542" s="4"/>
    </row>
    <row r="543" spans="1:8" ht="14.25">
      <c r="A543" s="4"/>
      <c r="B543" s="5"/>
      <c r="C543" s="4"/>
      <c r="D543" s="5"/>
      <c r="E543" s="4"/>
      <c r="F543" s="4"/>
      <c r="G543" s="4"/>
      <c r="H543" s="4"/>
    </row>
    <row r="544" spans="1:8" ht="14.25">
      <c r="A544" s="4"/>
      <c r="B544" s="5"/>
      <c r="C544" s="4"/>
      <c r="D544" s="5"/>
      <c r="E544" s="4"/>
      <c r="F544" s="4"/>
      <c r="G544" s="4"/>
      <c r="H544" s="4"/>
    </row>
    <row r="545" spans="1:8" ht="14.25">
      <c r="A545" s="4"/>
      <c r="B545" s="5"/>
      <c r="C545" s="4"/>
      <c r="D545" s="5"/>
      <c r="E545" s="4"/>
      <c r="F545" s="4"/>
      <c r="G545" s="4"/>
      <c r="H545" s="4"/>
    </row>
    <row r="546" spans="1:8" ht="14.25">
      <c r="A546" s="4"/>
      <c r="B546" s="5"/>
      <c r="C546" s="4"/>
      <c r="D546" s="5"/>
      <c r="E546" s="4"/>
      <c r="F546" s="4"/>
      <c r="G546" s="4"/>
      <c r="H546" s="4"/>
    </row>
    <row r="547" spans="1:8" ht="14.25">
      <c r="A547" s="4"/>
      <c r="B547" s="5"/>
      <c r="C547" s="4"/>
      <c r="D547" s="5"/>
      <c r="E547" s="4"/>
      <c r="F547" s="4"/>
      <c r="G547" s="4"/>
      <c r="H547" s="4"/>
    </row>
    <row r="548" spans="1:8" ht="14.25">
      <c r="A548" s="4"/>
      <c r="B548" s="5"/>
      <c r="C548" s="4"/>
      <c r="D548" s="5"/>
      <c r="E548" s="4"/>
      <c r="F548" s="4"/>
      <c r="G548" s="4"/>
      <c r="H548" s="4"/>
    </row>
    <row r="549" spans="1:8" ht="14.25">
      <c r="A549" s="4"/>
      <c r="B549" s="5"/>
      <c r="C549" s="4"/>
      <c r="D549" s="5"/>
      <c r="E549" s="4"/>
      <c r="F549" s="4"/>
      <c r="G549" s="4"/>
      <c r="H549" s="4"/>
    </row>
    <row r="550" spans="1:8" ht="14.25">
      <c r="A550" s="4"/>
      <c r="B550" s="5"/>
      <c r="C550" s="4"/>
      <c r="D550" s="5"/>
      <c r="E550" s="4"/>
      <c r="F550" s="4"/>
      <c r="G550" s="4"/>
      <c r="H550" s="4"/>
    </row>
    <row r="551" spans="1:8" ht="14.25">
      <c r="A551" s="4"/>
      <c r="B551" s="5"/>
      <c r="C551" s="4"/>
      <c r="D551" s="5"/>
      <c r="E551" s="4"/>
      <c r="F551" s="4"/>
      <c r="G551" s="4"/>
      <c r="H551" s="4"/>
    </row>
    <row r="552" spans="1:8" ht="14.25">
      <c r="A552" s="4"/>
      <c r="B552" s="5"/>
      <c r="C552" s="4"/>
      <c r="D552" s="5"/>
      <c r="E552" s="4"/>
      <c r="F552" s="4"/>
      <c r="G552" s="4"/>
      <c r="H552" s="4"/>
    </row>
    <row r="553" spans="1:8" ht="14.25">
      <c r="A553" s="4"/>
      <c r="B553" s="5"/>
      <c r="C553" s="4"/>
      <c r="D553" s="5"/>
      <c r="E553" s="4"/>
      <c r="F553" s="4"/>
      <c r="G553" s="4"/>
      <c r="H553" s="4"/>
    </row>
    <row r="554" spans="1:8" ht="14.25">
      <c r="A554" s="4"/>
      <c r="B554" s="5"/>
      <c r="C554" s="4"/>
      <c r="D554" s="5"/>
      <c r="E554" s="4"/>
      <c r="F554" s="4"/>
      <c r="G554" s="4"/>
      <c r="H554" s="4"/>
    </row>
    <row r="555" spans="1:8" ht="14.25">
      <c r="A555" s="4"/>
      <c r="B555" s="5"/>
      <c r="C555" s="4"/>
      <c r="D555" s="5"/>
      <c r="E555" s="4"/>
      <c r="F555" s="4"/>
      <c r="G555" s="4"/>
      <c r="H555" s="4"/>
    </row>
    <row r="556" spans="1:8" ht="14.25">
      <c r="A556" s="4"/>
      <c r="B556" s="5"/>
      <c r="C556" s="4"/>
      <c r="D556" s="5"/>
      <c r="E556" s="4"/>
      <c r="F556" s="4"/>
      <c r="G556" s="4"/>
      <c r="H556" s="4"/>
    </row>
    <row r="557" spans="1:8" ht="14.25">
      <c r="A557" s="4"/>
      <c r="B557" s="5"/>
      <c r="C557" s="4"/>
      <c r="D557" s="5"/>
      <c r="E557" s="4"/>
      <c r="F557" s="4"/>
      <c r="G557" s="4"/>
      <c r="H557" s="4"/>
    </row>
    <row r="558" spans="1:8" ht="14.25">
      <c r="A558" s="4"/>
      <c r="B558" s="5"/>
      <c r="C558" s="4"/>
      <c r="D558" s="5"/>
      <c r="E558" s="4"/>
      <c r="F558" s="4"/>
      <c r="G558" s="4"/>
      <c r="H558" s="4"/>
    </row>
    <row r="559" spans="1:8" ht="14.25">
      <c r="A559" s="4"/>
      <c r="B559" s="5"/>
      <c r="C559" s="4"/>
      <c r="D559" s="5"/>
      <c r="E559" s="4"/>
      <c r="F559" s="4"/>
      <c r="G559" s="4"/>
      <c r="H559" s="4"/>
    </row>
    <row r="560" spans="1:8" ht="14.25">
      <c r="A560" s="4"/>
      <c r="B560" s="5"/>
      <c r="C560" s="4"/>
      <c r="D560" s="5"/>
      <c r="E560" s="4"/>
      <c r="F560" s="4"/>
      <c r="G560" s="4"/>
      <c r="H560" s="4"/>
    </row>
    <row r="561" spans="1:8" ht="14.25">
      <c r="A561" s="4"/>
      <c r="B561" s="5"/>
      <c r="C561" s="4"/>
      <c r="D561" s="5"/>
      <c r="E561" s="4"/>
      <c r="F561" s="4"/>
      <c r="G561" s="4"/>
      <c r="H561" s="4"/>
    </row>
    <row r="562" spans="1:8" ht="14.25">
      <c r="A562" s="4"/>
      <c r="B562" s="5"/>
      <c r="C562" s="4"/>
      <c r="D562" s="5"/>
      <c r="E562" s="4"/>
      <c r="F562" s="4"/>
      <c r="G562" s="4"/>
      <c r="H562" s="4"/>
    </row>
    <row r="563" spans="1:8" ht="14.25">
      <c r="A563" s="4"/>
      <c r="B563" s="5"/>
      <c r="C563" s="4"/>
      <c r="D563" s="5"/>
      <c r="E563" s="4"/>
      <c r="F563" s="4"/>
      <c r="G563" s="4"/>
      <c r="H563" s="4"/>
    </row>
    <row r="564" spans="1:8" ht="14.25">
      <c r="A564" s="4"/>
      <c r="B564" s="5"/>
      <c r="C564" s="4"/>
      <c r="D564" s="5"/>
      <c r="E564" s="4"/>
      <c r="F564" s="4"/>
      <c r="G564" s="4"/>
      <c r="H564" s="4"/>
    </row>
    <row r="565" spans="1:8" ht="14.25">
      <c r="A565" s="4"/>
      <c r="B565" s="5"/>
      <c r="C565" s="4"/>
      <c r="D565" s="5"/>
      <c r="E565" s="4"/>
      <c r="F565" s="4"/>
      <c r="G565" s="4"/>
      <c r="H565" s="4"/>
    </row>
    <row r="566" spans="1:8" ht="14.25">
      <c r="A566" s="4"/>
      <c r="B566" s="5"/>
      <c r="C566" s="4"/>
      <c r="D566" s="5"/>
      <c r="E566" s="4"/>
      <c r="F566" s="4"/>
      <c r="G566" s="4"/>
      <c r="H566" s="4"/>
    </row>
    <row r="567" spans="1:8" ht="14.25">
      <c r="A567" s="4"/>
      <c r="B567" s="5"/>
      <c r="C567" s="4"/>
      <c r="D567" s="5"/>
      <c r="E567" s="4"/>
      <c r="F567" s="4"/>
      <c r="G567" s="4"/>
      <c r="H567" s="4"/>
    </row>
    <row r="568" spans="1:8" ht="14.25">
      <c r="A568" s="4"/>
      <c r="B568" s="5"/>
      <c r="C568" s="4"/>
      <c r="D568" s="5"/>
      <c r="E568" s="4"/>
      <c r="F568" s="4"/>
      <c r="G568" s="4"/>
      <c r="H568" s="4"/>
    </row>
    <row r="569" spans="1:8" ht="14.25">
      <c r="A569" s="4"/>
      <c r="B569" s="5"/>
      <c r="C569" s="4"/>
      <c r="D569" s="5"/>
      <c r="E569" s="4"/>
      <c r="F569" s="4"/>
      <c r="G569" s="4"/>
      <c r="H569" s="4"/>
    </row>
    <row r="570" spans="1:8" ht="14.25">
      <c r="A570" s="4"/>
      <c r="B570" s="5"/>
      <c r="C570" s="4"/>
      <c r="D570" s="5"/>
      <c r="E570" s="4"/>
      <c r="F570" s="4"/>
      <c r="G570" s="4"/>
      <c r="H570" s="4"/>
    </row>
    <row r="571" spans="1:8" ht="14.25">
      <c r="A571" s="4"/>
      <c r="B571" s="5"/>
      <c r="C571" s="4"/>
      <c r="D571" s="5"/>
      <c r="E571" s="4"/>
      <c r="F571" s="4"/>
      <c r="G571" s="4"/>
      <c r="H571" s="4"/>
    </row>
    <row r="572" spans="1:8" ht="14.25">
      <c r="A572" s="4"/>
      <c r="B572" s="5"/>
      <c r="C572" s="4"/>
      <c r="D572" s="5"/>
      <c r="E572" s="4"/>
      <c r="F572" s="4"/>
      <c r="G572" s="4"/>
      <c r="H572" s="4"/>
    </row>
    <row r="573" spans="1:8" ht="14.25">
      <c r="A573" s="4"/>
      <c r="B573" s="5"/>
      <c r="C573" s="4"/>
      <c r="D573" s="5"/>
      <c r="E573" s="4"/>
      <c r="F573" s="4"/>
      <c r="G573" s="4"/>
      <c r="H573" s="4"/>
    </row>
    <row r="574" spans="1:8" ht="14.25">
      <c r="A574" s="4"/>
      <c r="B574" s="5"/>
      <c r="C574" s="4"/>
      <c r="D574" s="5"/>
      <c r="E574" s="4"/>
      <c r="F574" s="4"/>
      <c r="G574" s="4"/>
      <c r="H574" s="4"/>
    </row>
    <row r="575" spans="1:8" ht="14.25">
      <c r="A575" s="4"/>
      <c r="B575" s="5"/>
      <c r="C575" s="4"/>
      <c r="D575" s="5"/>
      <c r="E575" s="4"/>
      <c r="F575" s="4"/>
      <c r="G575" s="4"/>
      <c r="H575" s="4"/>
    </row>
    <row r="576" spans="1:8" ht="14.25">
      <c r="A576" s="4"/>
      <c r="B576" s="5"/>
      <c r="C576" s="4"/>
      <c r="D576" s="5"/>
      <c r="E576" s="4"/>
      <c r="F576" s="4"/>
      <c r="G576" s="4"/>
      <c r="H576" s="4"/>
    </row>
    <row r="577" spans="1:8" ht="14.25">
      <c r="A577" s="4"/>
      <c r="B577" s="5"/>
      <c r="C577" s="4"/>
      <c r="D577" s="5"/>
      <c r="E577" s="4"/>
      <c r="F577" s="4"/>
      <c r="G577" s="4"/>
      <c r="H577" s="4"/>
    </row>
    <row r="578" spans="1:8" ht="14.25">
      <c r="A578" s="4"/>
      <c r="B578" s="5"/>
      <c r="C578" s="4"/>
      <c r="D578" s="5"/>
      <c r="E578" s="4"/>
      <c r="F578" s="4"/>
      <c r="G578" s="4"/>
      <c r="H578" s="4"/>
    </row>
    <row r="579" spans="1:8" ht="14.25">
      <c r="A579" s="4"/>
      <c r="B579" s="5"/>
      <c r="C579" s="4"/>
      <c r="D579" s="5"/>
      <c r="E579" s="4"/>
      <c r="F579" s="4"/>
      <c r="G579" s="4"/>
      <c r="H579" s="4"/>
    </row>
    <row r="580" spans="1:8" ht="14.25">
      <c r="A580" s="4"/>
      <c r="B580" s="5"/>
      <c r="C580" s="4"/>
      <c r="D580" s="5"/>
      <c r="E580" s="4"/>
      <c r="F580" s="4"/>
      <c r="G580" s="4"/>
      <c r="H580" s="4"/>
    </row>
    <row r="581" spans="1:8" ht="14.25">
      <c r="A581" s="4"/>
      <c r="B581" s="5"/>
      <c r="C581" s="4"/>
      <c r="D581" s="5"/>
      <c r="E581" s="4"/>
      <c r="F581" s="4"/>
      <c r="G581" s="4"/>
      <c r="H581" s="4"/>
    </row>
    <row r="582" spans="1:8" ht="14.25">
      <c r="A582" s="4"/>
      <c r="B582" s="5"/>
      <c r="C582" s="4"/>
      <c r="D582" s="5"/>
      <c r="E582" s="4"/>
      <c r="F582" s="4"/>
      <c r="G582" s="4"/>
      <c r="H582" s="4"/>
    </row>
    <row r="583" spans="1:8" ht="14.25">
      <c r="A583" s="4"/>
      <c r="B583" s="5"/>
      <c r="C583" s="4"/>
      <c r="D583" s="5"/>
      <c r="E583" s="4"/>
      <c r="F583" s="4"/>
      <c r="G583" s="4"/>
      <c r="H583" s="4"/>
    </row>
    <row r="584" spans="1:8" ht="14.25">
      <c r="A584" s="4"/>
      <c r="B584" s="5"/>
      <c r="C584" s="4"/>
      <c r="D584" s="5"/>
      <c r="E584" s="4"/>
      <c r="F584" s="4"/>
      <c r="G584" s="4"/>
      <c r="H584" s="4"/>
    </row>
    <row r="585" spans="1:8" ht="14.25">
      <c r="A585" s="4"/>
      <c r="B585" s="5"/>
      <c r="C585" s="4"/>
      <c r="D585" s="5"/>
      <c r="E585" s="4"/>
      <c r="F585" s="4"/>
      <c r="G585" s="4"/>
      <c r="H585" s="4"/>
    </row>
    <row r="586" spans="1:8" ht="14.25">
      <c r="A586" s="4"/>
      <c r="B586" s="5"/>
      <c r="C586" s="4"/>
      <c r="D586" s="5"/>
      <c r="E586" s="4"/>
      <c r="F586" s="4"/>
      <c r="G586" s="4"/>
      <c r="H586" s="4"/>
    </row>
    <row r="587" spans="1:8" ht="14.25">
      <c r="A587" s="4"/>
      <c r="B587" s="5"/>
      <c r="C587" s="4"/>
      <c r="D587" s="5"/>
      <c r="E587" s="4"/>
      <c r="F587" s="4"/>
      <c r="G587" s="4"/>
      <c r="H587" s="4"/>
    </row>
    <row r="588" spans="1:8" ht="14.25">
      <c r="A588" s="4"/>
      <c r="B588" s="5"/>
      <c r="C588" s="4"/>
      <c r="D588" s="5"/>
      <c r="E588" s="4"/>
      <c r="F588" s="4"/>
      <c r="G588" s="4"/>
      <c r="H588" s="4"/>
    </row>
    <row r="589" spans="1:8" ht="14.25">
      <c r="A589" s="4"/>
      <c r="B589" s="5"/>
      <c r="C589" s="4"/>
      <c r="D589" s="5"/>
      <c r="E589" s="4"/>
      <c r="F589" s="4"/>
      <c r="G589" s="4"/>
      <c r="H589" s="4"/>
    </row>
    <row r="590" spans="1:8" ht="14.25">
      <c r="A590" s="4"/>
      <c r="B590" s="5"/>
      <c r="C590" s="4"/>
      <c r="D590" s="5"/>
      <c r="E590" s="4"/>
      <c r="F590" s="4"/>
      <c r="G590" s="4"/>
      <c r="H590" s="4"/>
    </row>
    <row r="591" spans="1:8" ht="14.25">
      <c r="A591" s="4"/>
      <c r="B591" s="5"/>
      <c r="C591" s="4"/>
      <c r="D591" s="5"/>
      <c r="E591" s="4"/>
      <c r="F591" s="4"/>
      <c r="G591" s="4"/>
      <c r="H591" s="4"/>
    </row>
    <row r="592" spans="1:8" ht="14.25">
      <c r="A592" s="4"/>
      <c r="B592" s="5"/>
      <c r="C592" s="4"/>
      <c r="D592" s="5"/>
      <c r="E592" s="4"/>
      <c r="F592" s="4"/>
      <c r="G592" s="4"/>
      <c r="H592" s="4"/>
    </row>
    <row r="593" spans="1:8" ht="14.25">
      <c r="A593" s="4"/>
      <c r="B593" s="5"/>
      <c r="C593" s="4"/>
      <c r="D593" s="5"/>
      <c r="E593" s="4"/>
      <c r="F593" s="4"/>
      <c r="G593" s="4"/>
      <c r="H593" s="4"/>
    </row>
    <row r="594" spans="1:8" ht="14.25">
      <c r="A594" s="4"/>
      <c r="B594" s="5"/>
      <c r="C594" s="4"/>
      <c r="D594" s="5"/>
      <c r="E594" s="4"/>
      <c r="F594" s="4"/>
      <c r="G594" s="4"/>
      <c r="H594" s="4"/>
    </row>
    <row r="595" spans="1:8" ht="14.25">
      <c r="A595" s="4"/>
      <c r="B595" s="5"/>
      <c r="C595" s="4"/>
      <c r="D595" s="5"/>
      <c r="E595" s="4"/>
      <c r="F595" s="4"/>
      <c r="G595" s="4"/>
      <c r="H595" s="4"/>
    </row>
    <row r="596" spans="1:8" ht="14.25">
      <c r="A596" s="4"/>
      <c r="B596" s="5"/>
      <c r="C596" s="4"/>
      <c r="D596" s="5"/>
      <c r="E596" s="4"/>
      <c r="F596" s="4"/>
      <c r="G596" s="4"/>
      <c r="H596" s="4"/>
    </row>
    <row r="597" spans="1:8" ht="14.25">
      <c r="A597" s="4"/>
      <c r="B597" s="5"/>
      <c r="C597" s="4"/>
      <c r="D597" s="5"/>
      <c r="E597" s="4"/>
      <c r="F597" s="4"/>
      <c r="G597" s="4"/>
      <c r="H597" s="4"/>
    </row>
    <row r="598" spans="1:8" ht="14.25">
      <c r="A598" s="4"/>
      <c r="B598" s="5"/>
      <c r="C598" s="4"/>
      <c r="D598" s="5"/>
      <c r="E598" s="4"/>
      <c r="F598" s="4"/>
      <c r="G598" s="4"/>
      <c r="H598" s="4"/>
    </row>
    <row r="599" spans="1:8" ht="14.25">
      <c r="A599" s="4"/>
      <c r="B599" s="5"/>
      <c r="C599" s="4"/>
      <c r="D599" s="5"/>
      <c r="E599" s="4"/>
      <c r="F599" s="4"/>
      <c r="G599" s="4"/>
      <c r="H599" s="4"/>
    </row>
    <row r="600" spans="1:8" ht="14.25">
      <c r="A600" s="4"/>
      <c r="B600" s="5"/>
      <c r="C600" s="4"/>
      <c r="D600" s="5"/>
      <c r="E600" s="4"/>
      <c r="F600" s="4"/>
      <c r="G600" s="4"/>
      <c r="H600" s="4"/>
    </row>
    <row r="601" spans="1:8" ht="14.25">
      <c r="A601" s="4"/>
      <c r="B601" s="5"/>
      <c r="C601" s="4"/>
      <c r="D601" s="5"/>
      <c r="E601" s="4"/>
      <c r="F601" s="4"/>
      <c r="G601" s="4"/>
      <c r="H601" s="4"/>
    </row>
    <row r="602" spans="1:8" ht="14.25">
      <c r="A602" s="4"/>
      <c r="B602" s="5"/>
      <c r="C602" s="4"/>
      <c r="D602" s="5"/>
      <c r="E602" s="4"/>
      <c r="F602" s="4"/>
      <c r="G602" s="4"/>
      <c r="H602" s="4"/>
    </row>
    <row r="603" spans="1:8" ht="14.25">
      <c r="A603" s="4"/>
      <c r="B603" s="5"/>
      <c r="C603" s="4"/>
      <c r="D603" s="5"/>
      <c r="E603" s="4"/>
      <c r="F603" s="4"/>
      <c r="G603" s="4"/>
      <c r="H603" s="4"/>
    </row>
    <row r="604" spans="1:8" ht="14.25">
      <c r="A604" s="4"/>
      <c r="B604" s="5"/>
      <c r="C604" s="4"/>
      <c r="D604" s="5"/>
      <c r="E604" s="4"/>
      <c r="F604" s="4"/>
      <c r="G604" s="4"/>
      <c r="H604" s="4"/>
    </row>
    <row r="605" spans="1:8" ht="14.25">
      <c r="A605" s="4"/>
      <c r="B605" s="5"/>
      <c r="C605" s="4"/>
      <c r="D605" s="5"/>
      <c r="E605" s="4"/>
      <c r="F605" s="4"/>
      <c r="G605" s="4"/>
      <c r="H605" s="4"/>
    </row>
    <row r="606" spans="1:8" ht="14.25">
      <c r="A606" s="4"/>
      <c r="B606" s="5"/>
      <c r="C606" s="4"/>
      <c r="D606" s="5"/>
      <c r="E606" s="4"/>
      <c r="F606" s="4"/>
      <c r="G606" s="4"/>
      <c r="H606" s="4"/>
    </row>
    <row r="607" spans="1:8" ht="14.25">
      <c r="A607" s="4"/>
      <c r="B607" s="5"/>
      <c r="C607" s="4"/>
      <c r="D607" s="5"/>
      <c r="E607" s="4"/>
      <c r="F607" s="4"/>
      <c r="G607" s="4"/>
      <c r="H607" s="4"/>
    </row>
    <row r="608" spans="1:8" ht="14.25">
      <c r="A608" s="4"/>
      <c r="B608" s="5"/>
      <c r="C608" s="4"/>
      <c r="D608" s="5"/>
      <c r="E608" s="4"/>
      <c r="F608" s="4"/>
      <c r="G608" s="4"/>
      <c r="H608" s="4"/>
    </row>
    <row r="609" spans="1:8" ht="14.25">
      <c r="A609" s="4"/>
      <c r="B609" s="5"/>
      <c r="C609" s="4"/>
      <c r="D609" s="5"/>
      <c r="E609" s="4"/>
      <c r="F609" s="4"/>
      <c r="G609" s="4"/>
      <c r="H609" s="4"/>
    </row>
    <row r="610" spans="1:8" ht="14.25">
      <c r="A610" s="4"/>
      <c r="B610" s="5"/>
      <c r="C610" s="4"/>
      <c r="D610" s="5"/>
      <c r="E610" s="4"/>
      <c r="F610" s="4"/>
      <c r="G610" s="4"/>
      <c r="H610" s="4"/>
    </row>
    <row r="611" spans="1:8" ht="14.25">
      <c r="A611" s="4"/>
      <c r="B611" s="5"/>
      <c r="C611" s="4"/>
      <c r="D611" s="5"/>
      <c r="E611" s="4"/>
      <c r="F611" s="4"/>
      <c r="G611" s="4"/>
      <c r="H611" s="4"/>
    </row>
    <row r="612" spans="1:8" ht="14.25">
      <c r="A612" s="4"/>
      <c r="B612" s="5"/>
      <c r="C612" s="4"/>
      <c r="D612" s="5"/>
      <c r="E612" s="4"/>
      <c r="F612" s="4"/>
      <c r="G612" s="4"/>
      <c r="H612" s="4"/>
    </row>
    <row r="613" spans="1:8" ht="14.25">
      <c r="A613" s="4"/>
      <c r="B613" s="5"/>
      <c r="C613" s="4"/>
      <c r="D613" s="5"/>
      <c r="E613" s="4"/>
      <c r="F613" s="4"/>
      <c r="G613" s="4"/>
      <c r="H613" s="4"/>
    </row>
    <row r="614" spans="1:8" ht="14.25">
      <c r="A614" s="4"/>
      <c r="B614" s="5"/>
      <c r="C614" s="4"/>
      <c r="D614" s="5"/>
      <c r="E614" s="4"/>
      <c r="F614" s="4"/>
      <c r="G614" s="4"/>
      <c r="H614" s="4"/>
    </row>
    <row r="615" spans="1:8" ht="14.25">
      <c r="A615" s="4"/>
      <c r="B615" s="5"/>
      <c r="C615" s="4"/>
      <c r="D615" s="5"/>
      <c r="E615" s="4"/>
      <c r="F615" s="4"/>
      <c r="G615" s="4"/>
      <c r="H615" s="4"/>
    </row>
    <row r="616" spans="1:8" ht="14.25">
      <c r="A616" s="4"/>
      <c r="B616" s="5"/>
      <c r="C616" s="4"/>
      <c r="D616" s="5"/>
      <c r="E616" s="4"/>
      <c r="F616" s="4"/>
      <c r="G616" s="4"/>
      <c r="H616" s="4"/>
    </row>
    <row r="617" spans="1:8" ht="14.25">
      <c r="A617" s="4"/>
      <c r="B617" s="5"/>
      <c r="C617" s="4"/>
      <c r="D617" s="5"/>
      <c r="E617" s="4"/>
      <c r="F617" s="4"/>
      <c r="G617" s="4"/>
      <c r="H617" s="4"/>
    </row>
    <row r="618" spans="1:8" ht="14.25">
      <c r="A618" s="4"/>
      <c r="B618" s="5"/>
      <c r="C618" s="4"/>
      <c r="D618" s="5"/>
      <c r="E618" s="4"/>
      <c r="F618" s="4"/>
      <c r="G618" s="4"/>
      <c r="H618" s="4"/>
    </row>
    <row r="619" spans="1:8" ht="14.25">
      <c r="A619" s="4"/>
      <c r="B619" s="5"/>
      <c r="C619" s="4"/>
      <c r="D619" s="5"/>
      <c r="E619" s="4"/>
      <c r="F619" s="4"/>
      <c r="G619" s="4"/>
      <c r="H619" s="4"/>
    </row>
    <row r="620" spans="1:8" ht="14.25">
      <c r="A620" s="4"/>
      <c r="B620" s="5"/>
      <c r="C620" s="4"/>
      <c r="D620" s="5"/>
      <c r="E620" s="4"/>
      <c r="F620" s="4"/>
      <c r="G620" s="4"/>
      <c r="H620" s="4"/>
    </row>
    <row r="621" spans="1:8" ht="14.25">
      <c r="A621" s="4"/>
      <c r="B621" s="5"/>
      <c r="C621" s="4"/>
      <c r="D621" s="5"/>
      <c r="E621" s="4"/>
      <c r="F621" s="4"/>
      <c r="G621" s="4"/>
      <c r="H621" s="4"/>
    </row>
    <row r="622" spans="1:8" ht="14.25">
      <c r="A622" s="4"/>
      <c r="B622" s="5"/>
      <c r="C622" s="4"/>
      <c r="D622" s="5"/>
      <c r="E622" s="4"/>
      <c r="F622" s="4"/>
      <c r="G622" s="4"/>
      <c r="H622" s="4"/>
    </row>
    <row r="623" spans="1:8" ht="14.25">
      <c r="A623" s="4"/>
      <c r="B623" s="5"/>
      <c r="C623" s="4"/>
      <c r="D623" s="5"/>
      <c r="E623" s="4"/>
      <c r="F623" s="4"/>
      <c r="G623" s="4"/>
      <c r="H623" s="4"/>
    </row>
    <row r="624" spans="1:8" ht="14.25">
      <c r="A624" s="4"/>
      <c r="B624" s="5"/>
      <c r="C624" s="4"/>
      <c r="D624" s="5"/>
      <c r="E624" s="4"/>
      <c r="F624" s="4"/>
      <c r="G624" s="4"/>
      <c r="H624" s="4"/>
    </row>
    <row r="625" spans="1:8" ht="14.25">
      <c r="A625" s="4"/>
      <c r="B625" s="5"/>
      <c r="C625" s="4"/>
      <c r="D625" s="5"/>
      <c r="E625" s="4"/>
      <c r="F625" s="4"/>
      <c r="G625" s="4"/>
      <c r="H625" s="4"/>
    </row>
    <row r="626" spans="1:8" ht="14.25">
      <c r="A626" s="4"/>
      <c r="B626" s="5"/>
      <c r="C626" s="4"/>
      <c r="D626" s="5"/>
      <c r="E626" s="4"/>
      <c r="F626" s="4"/>
      <c r="G626" s="4"/>
      <c r="H626" s="4"/>
    </row>
    <row r="627" spans="1:8" ht="14.25">
      <c r="A627" s="4"/>
      <c r="B627" s="5"/>
      <c r="C627" s="4"/>
      <c r="D627" s="5"/>
      <c r="E627" s="4"/>
      <c r="F627" s="4"/>
      <c r="G627" s="4"/>
      <c r="H627" s="4"/>
    </row>
    <row r="628" spans="1:8" ht="14.25">
      <c r="A628" s="4"/>
      <c r="B628" s="5"/>
      <c r="C628" s="4"/>
      <c r="D628" s="5"/>
      <c r="E628" s="4"/>
      <c r="F628" s="4"/>
      <c r="G628" s="4"/>
      <c r="H628" s="4"/>
    </row>
    <row r="629" spans="1:8" ht="14.25">
      <c r="A629" s="4"/>
      <c r="B629" s="5"/>
      <c r="C629" s="4"/>
      <c r="D629" s="5"/>
      <c r="E629" s="4"/>
      <c r="F629" s="4"/>
      <c r="G629" s="4"/>
      <c r="H629" s="4"/>
    </row>
    <row r="630" spans="1:8" ht="14.25">
      <c r="A630" s="4"/>
      <c r="B630" s="5"/>
      <c r="C630" s="4"/>
      <c r="D630" s="5"/>
      <c r="E630" s="4"/>
      <c r="F630" s="4"/>
      <c r="G630" s="4"/>
      <c r="H630" s="4"/>
    </row>
    <row r="631" spans="1:8" ht="14.25">
      <c r="A631" s="4"/>
      <c r="B631" s="5"/>
      <c r="C631" s="4"/>
      <c r="D631" s="5"/>
      <c r="E631" s="4"/>
      <c r="F631" s="4"/>
      <c r="G631" s="4"/>
      <c r="H631" s="4"/>
    </row>
    <row r="632" spans="1:8" ht="14.25">
      <c r="A632" s="4"/>
      <c r="B632" s="5"/>
      <c r="C632" s="4"/>
      <c r="D632" s="5"/>
      <c r="E632" s="4"/>
      <c r="F632" s="4"/>
      <c r="G632" s="4"/>
      <c r="H632" s="4"/>
    </row>
    <row r="633" spans="1:8" ht="14.25">
      <c r="A633" s="4"/>
      <c r="B633" s="5"/>
      <c r="C633" s="4"/>
      <c r="D633" s="5"/>
      <c r="E633" s="4"/>
      <c r="F633" s="4"/>
      <c r="G633" s="4"/>
      <c r="H633" s="4"/>
    </row>
    <row r="634" spans="1:8" ht="14.25">
      <c r="A634" s="4"/>
      <c r="B634" s="5"/>
      <c r="C634" s="4"/>
      <c r="D634" s="5"/>
      <c r="E634" s="4"/>
      <c r="F634" s="4"/>
      <c r="G634" s="4"/>
      <c r="H634" s="4"/>
    </row>
    <row r="635" spans="1:8" ht="14.25">
      <c r="A635" s="4"/>
      <c r="B635" s="5"/>
      <c r="C635" s="4"/>
      <c r="D635" s="5"/>
      <c r="E635" s="4"/>
      <c r="F635" s="4"/>
      <c r="G635" s="4"/>
      <c r="H635" s="4"/>
    </row>
    <row r="636" spans="1:8" ht="14.25">
      <c r="A636" s="4"/>
      <c r="B636" s="5"/>
      <c r="C636" s="4"/>
      <c r="D636" s="5"/>
      <c r="E636" s="4"/>
      <c r="F636" s="4"/>
      <c r="G636" s="4"/>
      <c r="H636" s="4"/>
    </row>
  </sheetData>
  <hyperlinks>
    <hyperlink ref="I2" r:id="rId1" display="http://www.ccn.yamanashi.ac.jp/~kondoh/ellips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Yamanashi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Kondoh</dc:creator>
  <cp:keywords/>
  <dc:description/>
  <cp:lastModifiedBy>近藤</cp:lastModifiedBy>
  <cp:lastPrinted>1999-11-10T02:55:31Z</cp:lastPrinted>
  <dcterms:created xsi:type="dcterms:W3CDTF">1998-10-08T02:02:14Z</dcterms:created>
  <dcterms:modified xsi:type="dcterms:W3CDTF">2001-05-23T09:34:47Z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